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tsyganova\по менеджерам\Списки\Прайсы и остатки\Май 2026\"/>
    </mc:Choice>
  </mc:AlternateContent>
  <bookViews>
    <workbookView xWindow="-120" yWindow="0" windowWidth="19440" windowHeight="15480" tabRatio="500"/>
  </bookViews>
  <sheets>
    <sheet name="листы нк" sheetId="1" r:id="rId1"/>
    <sheet name="для плана2" sheetId="2" state="hidden" r:id="rId2"/>
  </sheets>
  <definedNames>
    <definedName name="_xlnm._FilterDatabase" localSheetId="0" hidden="1">'листы нк'!$A$3:$J$72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4" i="1" l="1"/>
  <c r="K64" i="1"/>
  <c r="K62" i="1"/>
  <c r="J11" i="1" l="1"/>
  <c r="K11" i="1"/>
  <c r="K15" i="1"/>
  <c r="K31" i="1"/>
  <c r="K47" i="1"/>
  <c r="K63" i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2" i="1"/>
  <c r="K12" i="1" s="1"/>
  <c r="J13" i="1"/>
  <c r="K13" i="1" s="1"/>
  <c r="J14" i="1"/>
  <c r="K14" i="1" s="1"/>
  <c r="J15" i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K54" i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J63" i="1"/>
  <c r="J64" i="1"/>
  <c r="J65" i="1"/>
  <c r="K65" i="1" s="1"/>
  <c r="J66" i="1"/>
  <c r="K66" i="1" s="1"/>
  <c r="J67" i="1"/>
  <c r="K67" i="1" s="1"/>
  <c r="J68" i="1"/>
  <c r="J69" i="1"/>
  <c r="J70" i="1"/>
  <c r="K70" i="1" s="1"/>
  <c r="J71" i="1"/>
  <c r="K71" i="1" s="1"/>
  <c r="J72" i="1"/>
  <c r="K72" i="1" s="1"/>
  <c r="J4" i="1"/>
  <c r="K4" i="1" s="1"/>
  <c r="G31" i="1" l="1"/>
  <c r="G41" i="1"/>
  <c r="G37" i="1"/>
  <c r="G36" i="1" l="1"/>
  <c r="G34" i="1" l="1"/>
  <c r="G28" i="1" l="1"/>
  <c r="G51" i="1" l="1"/>
  <c r="G33" i="1" l="1"/>
  <c r="G43" i="1" l="1"/>
  <c r="G32" i="1"/>
  <c r="G39" i="1"/>
  <c r="G29" i="1"/>
  <c r="G55" i="1" l="1"/>
  <c r="G30" i="1" l="1"/>
  <c r="G54" i="1" l="1"/>
  <c r="G53" i="1"/>
  <c r="G52" i="1"/>
  <c r="G50" i="1"/>
  <c r="G49" i="1"/>
  <c r="G47" i="1"/>
  <c r="G48" i="1"/>
  <c r="G46" i="1"/>
  <c r="G35" i="1"/>
  <c r="G27" i="1" l="1"/>
  <c r="G44" i="1" l="1"/>
  <c r="G40" i="1"/>
  <c r="A1" i="1" l="1"/>
  <c r="G45" i="1" l="1"/>
  <c r="G42" i="1"/>
  <c r="G38" i="1"/>
  <c r="I55" i="2" l="1"/>
</calcChain>
</file>

<file path=xl/sharedStrings.xml><?xml version="1.0" encoding="utf-8"?>
<sst xmlns="http://schemas.openxmlformats.org/spreadsheetml/2006/main" count="420" uniqueCount="217">
  <si>
    <t>Наименование</t>
  </si>
  <si>
    <t>Характеристика</t>
  </si>
  <si>
    <t>Вес</t>
  </si>
  <si>
    <t>Шт</t>
  </si>
  <si>
    <t>Категория</t>
  </si>
  <si>
    <t>цена за 1 кг, руб</t>
  </si>
  <si>
    <t>Длина, м</t>
  </si>
  <si>
    <t>Арматура d 20</t>
  </si>
  <si>
    <t>А500С ГОСТ 34028-2016, (5,2 м)</t>
  </si>
  <si>
    <t>Деловой металл</t>
  </si>
  <si>
    <t>БКК</t>
  </si>
  <si>
    <t>Некондиция</t>
  </si>
  <si>
    <t>Балка 30</t>
  </si>
  <si>
    <t>ст3сп/пс5 ГОСТ 8239-89, (1.3 м)</t>
  </si>
  <si>
    <t>Балка 45Б1</t>
  </si>
  <si>
    <t>ст3сп/пс5 ГОСТ 8239-89, (4,07 м)</t>
  </si>
  <si>
    <t>Балка 50Б1</t>
  </si>
  <si>
    <t>ст3сп/пс5 ГОСТ 8239-89, (5,0 м)</t>
  </si>
  <si>
    <t>Балка 50Ш1</t>
  </si>
  <si>
    <t>ст3сп/пс5 ГОСТ 8239-89, (7,8 м)</t>
  </si>
  <si>
    <t>Круг 10</t>
  </si>
  <si>
    <t>ст3пс/сп ГОСТ 34028-2016, (2.7 м)</t>
  </si>
  <si>
    <t>ст3пс/сп ГОСТ 34028-2016, (3.0 м)</t>
  </si>
  <si>
    <t>Л г/к 4</t>
  </si>
  <si>
    <t>Л г/к 5</t>
  </si>
  <si>
    <t xml:space="preserve">Л г/к 12 </t>
  </si>
  <si>
    <t xml:space="preserve">Л г/к 14 </t>
  </si>
  <si>
    <t>Л г/к 16</t>
  </si>
  <si>
    <t>Л г/к 20</t>
  </si>
  <si>
    <t>Труба  80х40х2</t>
  </si>
  <si>
    <t>Труба ВГП d 32х2,8</t>
  </si>
  <si>
    <t>Труба б/ш  89х9</t>
  </si>
  <si>
    <t>Угол  63х5</t>
  </si>
  <si>
    <t>Швеллер 30У</t>
  </si>
  <si>
    <t>Товары с низкой оборачиваемостью</t>
  </si>
  <si>
    <t>Склад</t>
  </si>
  <si>
    <t>Номенклатура</t>
  </si>
  <si>
    <t>Серия</t>
  </si>
  <si>
    <t>Дата прихода</t>
  </si>
  <si>
    <t>Ед. изм.</t>
  </si>
  <si>
    <t>Количество</t>
  </si>
  <si>
    <t>Пермь-МЦ</t>
  </si>
  <si>
    <t>Арматура d 25   5шт</t>
  </si>
  <si>
    <t>ст35гС ГОСТ 5781-82, (12 м)</t>
  </si>
  <si>
    <t>02.11.2018</t>
  </si>
  <si>
    <t>тн.</t>
  </si>
  <si>
    <t>Арматура композитная 10мм</t>
  </si>
  <si>
    <t>ГОСТ 31938-202, (11,7 м)</t>
  </si>
  <si>
    <t>пог.м</t>
  </si>
  <si>
    <t xml:space="preserve">Лист 5 </t>
  </si>
  <si>
    <t>AISI 304 , (500х2000)</t>
  </si>
  <si>
    <t>AISI 304 , (1000х1500)</t>
  </si>
  <si>
    <t>Лист г/к  5 ст09Г2С рыжий</t>
  </si>
  <si>
    <t>Северсталь с09Г2С-15 ГОСТ 19903-2015;19281-2014, (1500х6000)ПН;Б;НО</t>
  </si>
  <si>
    <t>Лист г/к 25 дырявый</t>
  </si>
  <si>
    <t>ст3сп ГОСТ 14637-89, (1800х6200)</t>
  </si>
  <si>
    <t>07.10.2018</t>
  </si>
  <si>
    <t>Лист г/к 30</t>
  </si>
  <si>
    <t>ст3сп/пс5 ГОСТ 14637-89 , (1500х3000)</t>
  </si>
  <si>
    <t>Лист нерж. г/к 10</t>
  </si>
  <si>
    <t>ст12х18н10т ГОСТ 7350-77, (1500х2500)</t>
  </si>
  <si>
    <t>Лист Х/К 0,8</t>
  </si>
  <si>
    <t>ст08пс ГОСТ 16523-97, (1250х2500) МКК нд</t>
  </si>
  <si>
    <t xml:space="preserve">68723337 </t>
  </si>
  <si>
    <t>Лист Х/К 1,0</t>
  </si>
  <si>
    <t>ст08пс6 ГОСТ 16523-97, (1250х2500)  нд</t>
  </si>
  <si>
    <t xml:space="preserve">62697024 </t>
  </si>
  <si>
    <t>Лист х/к 2,0</t>
  </si>
  <si>
    <t>ст08пс6 ГОСТ 16523-97, (1250х2500) МКК нд</t>
  </si>
  <si>
    <t>Лист х/к1,5</t>
  </si>
  <si>
    <t>Полоса 25х5  7 шт</t>
  </si>
  <si>
    <t>ст3пс/сп ГОСТ 103-2006, (6,0 м)</t>
  </si>
  <si>
    <t>03.09.2018</t>
  </si>
  <si>
    <t>Полоса 30х4</t>
  </si>
  <si>
    <t>ст3пс ГОСТ 103-2006, (6,0 м)</t>
  </si>
  <si>
    <t>Проволока ВР1 d 2,8</t>
  </si>
  <si>
    <t>ТУ 1213-009-55798700-2012, (бухты)</t>
  </si>
  <si>
    <t>Проволока ВР1 d 3,5</t>
  </si>
  <si>
    <t>Проволока ВР1 d 4,5</t>
  </si>
  <si>
    <t>ст2-3сп/пс ГОСТ 8645-68, (12,0 м)</t>
  </si>
  <si>
    <t>13.12.2018</t>
  </si>
  <si>
    <t>Труба  80х60х3</t>
  </si>
  <si>
    <t>Труба 100х100х6</t>
  </si>
  <si>
    <t>ст3сп5 ГОСТ 30245-03, (12,0 м)</t>
  </si>
  <si>
    <t>11.12.2018</t>
  </si>
  <si>
    <t>Труба 120х120х5</t>
  </si>
  <si>
    <t>ст3пс5 ГОСТ 30245-03, (12,0 м)</t>
  </si>
  <si>
    <t>25.12.2018</t>
  </si>
  <si>
    <t>ст20 ГОСТ 8732-78, н/д</t>
  </si>
  <si>
    <t>16.03.2018</t>
  </si>
  <si>
    <t>Труба ВГП d 15х2,8</t>
  </si>
  <si>
    <t>ст10 ГОСТ 3262-75 , н/к</t>
  </si>
  <si>
    <t>Труба ВГП d 32х3,2</t>
  </si>
  <si>
    <t>ст08кп5 ГОСТ 3262-75, н/д</t>
  </si>
  <si>
    <t>Труба э/с d 89х3</t>
  </si>
  <si>
    <t>ст2-3сп/пс ГОСТ 10704-91, (10м)</t>
  </si>
  <si>
    <t xml:space="preserve">Труба э/с d 159х4,5  </t>
  </si>
  <si>
    <t>ст2-3сп/пс ГОСТ 10704-91, (7,55м)</t>
  </si>
  <si>
    <t>Труба э/с d 219х6</t>
  </si>
  <si>
    <t>ст2-3сп/пс ГОСТ 10704-91, (12м)</t>
  </si>
  <si>
    <t>Уголо 75*6 рыжий  7шт</t>
  </si>
  <si>
    <t>ст3пс/сп5 ГОСТ 8240, (11,7 м)</t>
  </si>
  <si>
    <t>Уголо 63*5 рыжий  6шт</t>
  </si>
  <si>
    <t>ст3пс/сп5 ГОСТ 8240, (11,7м)</t>
  </si>
  <si>
    <t xml:space="preserve">Уголо 100*7 рыжий </t>
  </si>
  <si>
    <t>ст3пс/сп5 ГОСТ 8240, (12м)</t>
  </si>
  <si>
    <t>ст3пс/сп5 ГОСТ 8240, (6м)</t>
  </si>
  <si>
    <t xml:space="preserve">Уголо 100*8 рыжий </t>
  </si>
  <si>
    <t>Уголо 100*8 рыжий</t>
  </si>
  <si>
    <t>Швеллер  5П</t>
  </si>
  <si>
    <t>ст3пс/сп5 ГОСТ 8240, (12,0 м)</t>
  </si>
  <si>
    <t>28.01.2018</t>
  </si>
  <si>
    <t>Швеллер  6,5П</t>
  </si>
  <si>
    <t>ст3сп/пс5 ГОСТ 8240-97, (6,0 м)</t>
  </si>
  <si>
    <t>Шестигранник 24</t>
  </si>
  <si>
    <t>ст35 ГОСТ 2879-2006</t>
  </si>
  <si>
    <t>28.11.2017</t>
  </si>
  <si>
    <t>Пермь(Розница)-МЦ</t>
  </si>
  <si>
    <t>Круг d   8</t>
  </si>
  <si>
    <t>ст3сп/пс ТУ 14-1-5282-94, (н/д)</t>
  </si>
  <si>
    <t>Круг d 25 А-1</t>
  </si>
  <si>
    <t>ст3сп/пс ГОСТ 5781-82, (н/д)</t>
  </si>
  <si>
    <t>Полоса 20х4</t>
  </si>
  <si>
    <t>ст3сп ГОСТ 103-2006, н/д</t>
  </si>
  <si>
    <t>Полоса 40х4</t>
  </si>
  <si>
    <t>Труба  80х80х3</t>
  </si>
  <si>
    <t>ст3сп ГОСТ 13663-86, н/д</t>
  </si>
  <si>
    <t>Труба ВГП d 20х2,8</t>
  </si>
  <si>
    <t>ст10 ГОСТ 3262-75 , н/д</t>
  </si>
  <si>
    <t xml:space="preserve">53468153 </t>
  </si>
  <si>
    <t>Труба ВГП d 50х3,5</t>
  </si>
  <si>
    <t>ст2сп/пс ГОСТ 3262-75, н/д</t>
  </si>
  <si>
    <t xml:space="preserve">61839213 </t>
  </si>
  <si>
    <t>Труба НКТ 73х5,5 БУ</t>
  </si>
  <si>
    <t>(н/д)</t>
  </si>
  <si>
    <t>ст3пс5 ГОСТ 8509-93, н/д</t>
  </si>
  <si>
    <t>Угол  80х8</t>
  </si>
  <si>
    <t>ст3пс/сп5 ГОСТ 8509-93, н/д</t>
  </si>
  <si>
    <t>Угол 100х10</t>
  </si>
  <si>
    <t>Швеллер 24У</t>
  </si>
  <si>
    <t>ст3сп/пс5 ГОСТ 8240-97, (н/д)</t>
  </si>
  <si>
    <t xml:space="preserve">53080776 </t>
  </si>
  <si>
    <t>(3,5 м)</t>
  </si>
  <si>
    <t>Труба 140х140х4</t>
  </si>
  <si>
    <t xml:space="preserve">Л г/к 10 </t>
  </si>
  <si>
    <t>Цена</t>
  </si>
  <si>
    <t>Уникальная продукция - Распродажа металла</t>
  </si>
  <si>
    <t>(1,5х4)</t>
  </si>
  <si>
    <t>(1,5х0,13)</t>
  </si>
  <si>
    <t>(1,5х0,12)</t>
  </si>
  <si>
    <t>(0,58х0,49)</t>
  </si>
  <si>
    <t>(3 м)</t>
  </si>
  <si>
    <t>Л г/к 6</t>
  </si>
  <si>
    <t>(1,5х0,100)</t>
  </si>
  <si>
    <t>(1,5х0,250)</t>
  </si>
  <si>
    <t>(1,2х0,300)</t>
  </si>
  <si>
    <t>(0,900х0,440)</t>
  </si>
  <si>
    <t>(0,420х0,400)</t>
  </si>
  <si>
    <t>(0,300х0,580)</t>
  </si>
  <si>
    <t>(0,400х0,400)</t>
  </si>
  <si>
    <t xml:space="preserve">Л г/к 8 </t>
  </si>
  <si>
    <t>(1.5х3)</t>
  </si>
  <si>
    <t>Л г/к 3</t>
  </si>
  <si>
    <t>Труба ВГП 15х2.8</t>
  </si>
  <si>
    <t>(2 м)</t>
  </si>
  <si>
    <t>Труба ВГП 20х2.8</t>
  </si>
  <si>
    <t>(8 м)</t>
  </si>
  <si>
    <t>Труба ВГП 32х3.2</t>
  </si>
  <si>
    <t>(3.35 м)</t>
  </si>
  <si>
    <t>Труба ВГП 40х3.5</t>
  </si>
  <si>
    <t>(4 м)</t>
  </si>
  <si>
    <t>(4.5 м)</t>
  </si>
  <si>
    <t>(1,5х1.36)</t>
  </si>
  <si>
    <t>(1,5х0,160)</t>
  </si>
  <si>
    <t>(0,320х0,330)</t>
  </si>
  <si>
    <t>(0.520х2.710)</t>
  </si>
  <si>
    <t>Труба 40х20х1.5</t>
  </si>
  <si>
    <t>(5.48 м)</t>
  </si>
  <si>
    <t>Труба 60х40х3</t>
  </si>
  <si>
    <t>Труба 60х60х2</t>
  </si>
  <si>
    <t>(5 м)</t>
  </si>
  <si>
    <t>Труба 60х60х3</t>
  </si>
  <si>
    <t>Круг 16</t>
  </si>
  <si>
    <t>(2.95 м)</t>
  </si>
  <si>
    <t>А500С ГОСТ 34028-2016, (2,95 м)</t>
  </si>
  <si>
    <t>(1,5х0,200)</t>
  </si>
  <si>
    <t>(1,5х1,85)</t>
  </si>
  <si>
    <t>(1,5х1,52)</t>
  </si>
  <si>
    <t>(1,5х2,5)</t>
  </si>
  <si>
    <t>(1,5х0,900)</t>
  </si>
  <si>
    <t>Л г/к 2</t>
  </si>
  <si>
    <t>(1,27х2,5)</t>
  </si>
  <si>
    <t>Труба 20х20х1,5</t>
  </si>
  <si>
    <t>(4,25 м)</t>
  </si>
  <si>
    <t xml:space="preserve">Угол 35х4 </t>
  </si>
  <si>
    <t>Угол 32х3</t>
  </si>
  <si>
    <t>Угол 63х5</t>
  </si>
  <si>
    <t>(3,35 м)</t>
  </si>
  <si>
    <t>Угол 90х7</t>
  </si>
  <si>
    <t>(5,22 м)</t>
  </si>
  <si>
    <t>(5,15 м)</t>
  </si>
  <si>
    <t xml:space="preserve">Угол 90х7 </t>
  </si>
  <si>
    <t>(1,5х0,70)</t>
  </si>
  <si>
    <t>(1,5х1)</t>
  </si>
  <si>
    <t>(1,5х2)</t>
  </si>
  <si>
    <t>Труба э/с 159х4</t>
  </si>
  <si>
    <t>(1,5х0,40)</t>
  </si>
  <si>
    <t>(1,5х3)</t>
  </si>
  <si>
    <t>(н/д)4 м</t>
  </si>
  <si>
    <t>Угол 50х5</t>
  </si>
  <si>
    <t>(2,07 м)</t>
  </si>
  <si>
    <t>(3,76 м)</t>
  </si>
  <si>
    <t>(0,300х0,900)</t>
  </si>
  <si>
    <t>(1,5х3,5)</t>
  </si>
  <si>
    <t>(1,5х3,6)</t>
  </si>
  <si>
    <t>Цена за штуку</t>
  </si>
  <si>
    <t>по запросу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</si>
</sst>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"/>
    <numFmt numFmtId="165" formatCode="0.000"/>
    <numFmt numFmtId="166" formatCode="#,##0.000"/>
  </numFmts>
  <fonts count="16" x14ac:knownFonts="1"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i/>
      <sz val="18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4"/>
      <name val="Arial"/>
      <family val="2"/>
      <charset val="1"/>
    </font>
    <font>
      <b/>
      <sz val="9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i/>
      <sz val="48"/>
      <color rgb="FF000000"/>
      <name val="Calibri"/>
      <family val="2"/>
      <charset val="204"/>
    </font>
    <font>
      <sz val="20"/>
      <name val="Calibri"/>
      <family val="2"/>
      <charset val="204"/>
    </font>
    <font>
      <sz val="18"/>
      <name val="Calibri"/>
      <family val="2"/>
      <charset val="204"/>
    </font>
    <font>
      <sz val="16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24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FF"/>
      </left>
      <right style="thin">
        <color rgb="FF9999FF"/>
      </right>
      <top style="thin">
        <color rgb="FF9999FF"/>
      </top>
      <bottom style="thin">
        <color rgb="FF9999FF"/>
      </bottom>
      <diagonal/>
    </border>
    <border>
      <left style="thin">
        <color rgb="FF9999FF"/>
      </left>
      <right/>
      <top style="thin">
        <color rgb="FF9999FF"/>
      </top>
      <bottom style="thin">
        <color rgb="FF9999FF"/>
      </bottom>
      <diagonal/>
    </border>
    <border>
      <left/>
      <right style="thin">
        <color rgb="FF9999FF"/>
      </right>
      <top style="thin">
        <color rgb="FF9999FF"/>
      </top>
      <bottom style="thin">
        <color rgb="FF9999FF"/>
      </bottom>
      <diagonal/>
    </border>
    <border>
      <left/>
      <right/>
      <top style="thin">
        <color rgb="FF9999FF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0" xfId="0" applyFill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164" fontId="8" fillId="0" borderId="2" xfId="0" applyNumberFormat="1" applyFont="1" applyBorder="1" applyAlignment="1">
      <alignment horizontal="left" vertical="top"/>
    </xf>
    <xf numFmtId="165" fontId="8" fillId="0" borderId="2" xfId="0" applyNumberFormat="1" applyFont="1" applyBorder="1" applyAlignment="1">
      <alignment horizontal="right" vertical="top"/>
    </xf>
    <xf numFmtId="1" fontId="8" fillId="0" borderId="2" xfId="0" applyNumberFormat="1" applyFont="1" applyBorder="1" applyAlignment="1">
      <alignment horizontal="left" vertical="top"/>
    </xf>
    <xf numFmtId="166" fontId="8" fillId="0" borderId="2" xfId="0" applyNumberFormat="1" applyFont="1" applyBorder="1" applyAlignment="1">
      <alignment horizontal="right" vertical="top"/>
    </xf>
    <xf numFmtId="0" fontId="9" fillId="0" borderId="0" xfId="0" applyFont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1" fontId="9" fillId="0" borderId="2" xfId="0" applyNumberFormat="1" applyFont="1" applyBorder="1" applyAlignment="1">
      <alignment horizontal="right" vertical="top"/>
    </xf>
    <xf numFmtId="165" fontId="9" fillId="0" borderId="2" xfId="0" applyNumberFormat="1" applyFont="1" applyBorder="1" applyAlignment="1">
      <alignment horizontal="right" vertical="top"/>
    </xf>
    <xf numFmtId="0" fontId="8" fillId="0" borderId="5" xfId="0" applyFont="1" applyBorder="1" applyAlignment="1">
      <alignment horizontal="left" vertical="top"/>
    </xf>
    <xf numFmtId="165" fontId="8" fillId="0" borderId="5" xfId="0" applyNumberFormat="1" applyFont="1" applyBorder="1" applyAlignment="1">
      <alignment horizontal="left" vertical="top"/>
    </xf>
    <xf numFmtId="0" fontId="0" fillId="4" borderId="0" xfId="0" applyFill="1"/>
    <xf numFmtId="0" fontId="0" fillId="5" borderId="0" xfId="0" applyFill="1"/>
    <xf numFmtId="1" fontId="3" fillId="0" borderId="0" xfId="0" applyNumberFormat="1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/>
    <xf numFmtId="0" fontId="12" fillId="3" borderId="1" xfId="0" applyFont="1" applyFill="1" applyBorder="1"/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/>
    <xf numFmtId="164" fontId="13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Fill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164" fontId="13" fillId="0" borderId="1" xfId="0" applyNumberFormat="1" applyFont="1" applyFill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14" fillId="0" borderId="1" xfId="0" applyNumberFormat="1" applyFont="1" applyBorder="1" applyAlignment="1">
      <alignment horizontal="center"/>
    </xf>
    <xf numFmtId="3" fontId="4" fillId="2" borderId="1" xfId="0" applyNumberFormat="1" applyFont="1" applyFill="1" applyBorder="1" applyAlignment="1">
      <alignment horizontal="center" wrapText="1"/>
    </xf>
    <xf numFmtId="2" fontId="15" fillId="0" borderId="1" xfId="0" applyNumberFormat="1" applyFont="1" applyBorder="1" applyAlignment="1">
      <alignment horizontal="center"/>
    </xf>
    <xf numFmtId="0" fontId="10" fillId="7" borderId="1" xfId="0" applyFont="1" applyFill="1" applyBorder="1" applyAlignment="1">
      <alignment vertical="center"/>
    </xf>
    <xf numFmtId="0" fontId="2" fillId="7" borderId="0" xfId="0" applyFont="1" applyFill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tabSelected="1" view="pageBreakPreview" zoomScale="60" zoomScaleNormal="55" workbookViewId="0">
      <pane ySplit="3" topLeftCell="A52" activePane="bottomLeft" state="frozen"/>
      <selection pane="bottomLeft" activeCell="K61" sqref="K61"/>
    </sheetView>
  </sheetViews>
  <sheetFormatPr defaultColWidth="8.5703125" defaultRowHeight="23.25" x14ac:dyDescent="0.35"/>
  <cols>
    <col min="1" max="1" width="56.140625" style="1" customWidth="1"/>
    <col min="2" max="2" width="75" style="1" customWidth="1"/>
    <col min="3" max="3" width="18" style="1" customWidth="1"/>
    <col min="4" max="4" width="15" style="1" customWidth="1"/>
    <col min="5" max="5" width="25.5703125" style="1" hidden="1" customWidth="1"/>
    <col min="6" max="6" width="22.85546875" style="2" hidden="1" customWidth="1"/>
    <col min="7" max="7" width="19.7109375" style="3" hidden="1" customWidth="1"/>
    <col min="8" max="8" width="13.28515625" style="30" hidden="1" customWidth="1"/>
    <col min="9" max="9" width="35.140625" style="3" hidden="1" customWidth="1"/>
    <col min="10" max="10" width="33.140625" style="2" hidden="1" customWidth="1"/>
    <col min="11" max="11" width="32" style="53" customWidth="1"/>
    <col min="12" max="12" width="18.42578125" customWidth="1"/>
  </cols>
  <sheetData>
    <row r="1" spans="1:11" x14ac:dyDescent="0.35">
      <c r="A1" s="59">
        <f ca="1">TODAY()</f>
        <v>46164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61.5" x14ac:dyDescent="0.35">
      <c r="A2" s="57" t="s">
        <v>146</v>
      </c>
      <c r="B2" s="57"/>
      <c r="C2" s="57"/>
      <c r="D2" s="57"/>
      <c r="E2" s="57"/>
      <c r="F2" s="57"/>
      <c r="G2" s="57"/>
      <c r="H2" s="57"/>
      <c r="I2" s="57"/>
      <c r="J2" s="57"/>
      <c r="K2" s="58"/>
    </row>
    <row r="3" spans="1:11" s="7" customFormat="1" ht="46.5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6" t="s">
        <v>6</v>
      </c>
      <c r="H3" s="29" t="s">
        <v>37</v>
      </c>
      <c r="I3" s="6" t="s">
        <v>145</v>
      </c>
      <c r="J3" s="55"/>
      <c r="K3" s="52" t="s">
        <v>215</v>
      </c>
    </row>
    <row r="4" spans="1:11" ht="33" customHeight="1" x14ac:dyDescent="0.5">
      <c r="A4" s="31" t="s">
        <v>7</v>
      </c>
      <c r="B4" s="31" t="s">
        <v>8</v>
      </c>
      <c r="C4" s="32">
        <v>0.38500000000000001</v>
      </c>
      <c r="D4" s="33">
        <v>30</v>
      </c>
      <c r="E4" s="34" t="s">
        <v>9</v>
      </c>
      <c r="F4" s="35"/>
      <c r="G4" s="36">
        <v>5.2</v>
      </c>
      <c r="H4" s="37">
        <v>2407</v>
      </c>
      <c r="I4" s="36">
        <v>60000</v>
      </c>
      <c r="J4" s="56">
        <f t="shared" ref="J4:J35" si="0">I4*C4</f>
        <v>23100</v>
      </c>
      <c r="K4" s="54">
        <f t="shared" ref="K4:K35" si="1">J4/D4</f>
        <v>770</v>
      </c>
    </row>
    <row r="5" spans="1:11" ht="33" customHeight="1" x14ac:dyDescent="0.5">
      <c r="A5" s="31" t="s">
        <v>7</v>
      </c>
      <c r="B5" s="31" t="s">
        <v>184</v>
      </c>
      <c r="C5" s="32">
        <v>7.2999999999999995E-2</v>
      </c>
      <c r="D5" s="33">
        <v>10</v>
      </c>
      <c r="E5" s="34" t="s">
        <v>9</v>
      </c>
      <c r="F5" s="35"/>
      <c r="G5" s="36">
        <v>6.5</v>
      </c>
      <c r="H5" s="37">
        <v>2407</v>
      </c>
      <c r="I5" s="36">
        <v>60000</v>
      </c>
      <c r="J5" s="56">
        <f t="shared" si="0"/>
        <v>4380</v>
      </c>
      <c r="K5" s="54">
        <f t="shared" si="1"/>
        <v>438</v>
      </c>
    </row>
    <row r="6" spans="1:11" ht="33" customHeight="1" x14ac:dyDescent="0.5">
      <c r="A6" s="31" t="s">
        <v>12</v>
      </c>
      <c r="B6" s="38" t="s">
        <v>13</v>
      </c>
      <c r="C6" s="32">
        <v>4.2999999999999997E-2</v>
      </c>
      <c r="D6" s="33">
        <v>1</v>
      </c>
      <c r="E6" s="34" t="s">
        <v>11</v>
      </c>
      <c r="F6" s="34"/>
      <c r="G6" s="36">
        <v>11.7</v>
      </c>
      <c r="H6" s="39">
        <v>309</v>
      </c>
      <c r="I6" s="36">
        <v>60000</v>
      </c>
      <c r="J6" s="56">
        <f t="shared" si="0"/>
        <v>2580</v>
      </c>
      <c r="K6" s="54">
        <f t="shared" si="1"/>
        <v>2580</v>
      </c>
    </row>
    <row r="7" spans="1:11" ht="33" customHeight="1" x14ac:dyDescent="0.5">
      <c r="A7" s="38" t="s">
        <v>14</v>
      </c>
      <c r="B7" s="38" t="s">
        <v>15</v>
      </c>
      <c r="C7" s="40">
        <v>0.24299999999999999</v>
      </c>
      <c r="D7" s="41">
        <v>1</v>
      </c>
      <c r="E7" s="42" t="s">
        <v>11</v>
      </c>
      <c r="F7" s="34"/>
      <c r="G7" s="36">
        <v>4.07</v>
      </c>
      <c r="H7" s="39">
        <v>309</v>
      </c>
      <c r="I7" s="36">
        <v>60000</v>
      </c>
      <c r="J7" s="56">
        <f t="shared" si="0"/>
        <v>14580</v>
      </c>
      <c r="K7" s="54">
        <f t="shared" si="1"/>
        <v>14580</v>
      </c>
    </row>
    <row r="8" spans="1:11" ht="33" customHeight="1" x14ac:dyDescent="0.5">
      <c r="A8" s="38" t="s">
        <v>16</v>
      </c>
      <c r="B8" s="38" t="s">
        <v>17</v>
      </c>
      <c r="C8" s="40">
        <v>0.36499999999999999</v>
      </c>
      <c r="D8" s="41">
        <v>1</v>
      </c>
      <c r="E8" s="42" t="s">
        <v>11</v>
      </c>
      <c r="F8" s="34"/>
      <c r="G8" s="36">
        <v>5</v>
      </c>
      <c r="H8" s="39">
        <v>309</v>
      </c>
      <c r="I8" s="36">
        <v>60000</v>
      </c>
      <c r="J8" s="56">
        <f t="shared" si="0"/>
        <v>21900</v>
      </c>
      <c r="K8" s="54">
        <f t="shared" si="1"/>
        <v>21900</v>
      </c>
    </row>
    <row r="9" spans="1:11" ht="33" customHeight="1" x14ac:dyDescent="0.5">
      <c r="A9" s="38" t="s">
        <v>18</v>
      </c>
      <c r="B9" s="38" t="s">
        <v>19</v>
      </c>
      <c r="C9" s="40">
        <v>0.89200000000000002</v>
      </c>
      <c r="D9" s="41">
        <v>1</v>
      </c>
      <c r="E9" s="42" t="s">
        <v>11</v>
      </c>
      <c r="F9" s="34"/>
      <c r="G9" s="36">
        <v>7.8</v>
      </c>
      <c r="H9" s="39">
        <v>309</v>
      </c>
      <c r="I9" s="36">
        <v>60000</v>
      </c>
      <c r="J9" s="56">
        <f t="shared" si="0"/>
        <v>53520</v>
      </c>
      <c r="K9" s="54">
        <f t="shared" si="1"/>
        <v>53520</v>
      </c>
    </row>
    <row r="10" spans="1:11" ht="33" customHeight="1" x14ac:dyDescent="0.5">
      <c r="A10" s="38" t="s">
        <v>20</v>
      </c>
      <c r="B10" s="38" t="s">
        <v>21</v>
      </c>
      <c r="C10" s="40">
        <v>3.5999999999999997E-2</v>
      </c>
      <c r="D10" s="41">
        <v>21</v>
      </c>
      <c r="E10" s="42" t="s">
        <v>11</v>
      </c>
      <c r="F10" s="34"/>
      <c r="G10" s="36">
        <v>7.8</v>
      </c>
      <c r="H10" s="37">
        <v>1309</v>
      </c>
      <c r="I10" s="36">
        <v>60000</v>
      </c>
      <c r="J10" s="56">
        <f t="shared" si="0"/>
        <v>2160</v>
      </c>
      <c r="K10" s="54">
        <f t="shared" si="1"/>
        <v>102.85714285714286</v>
      </c>
    </row>
    <row r="11" spans="1:11" ht="33" customHeight="1" x14ac:dyDescent="0.5">
      <c r="A11" s="31" t="s">
        <v>20</v>
      </c>
      <c r="B11" s="31" t="s">
        <v>22</v>
      </c>
      <c r="C11" s="32">
        <v>9.6000000000000002E-2</v>
      </c>
      <c r="D11" s="33">
        <v>15</v>
      </c>
      <c r="E11" s="34" t="s">
        <v>11</v>
      </c>
      <c r="F11" s="34"/>
      <c r="G11" s="36">
        <v>7.8</v>
      </c>
      <c r="H11" s="37">
        <v>1309</v>
      </c>
      <c r="I11" s="36">
        <v>60000</v>
      </c>
      <c r="J11" s="56">
        <f t="shared" si="0"/>
        <v>5760</v>
      </c>
      <c r="K11" s="54">
        <f t="shared" si="1"/>
        <v>384</v>
      </c>
    </row>
    <row r="12" spans="1:11" ht="33" customHeight="1" x14ac:dyDescent="0.5">
      <c r="A12" s="31" t="s">
        <v>182</v>
      </c>
      <c r="B12" s="31" t="s">
        <v>183</v>
      </c>
      <c r="C12" s="32">
        <v>5.6000000000000001E-2</v>
      </c>
      <c r="D12" s="33">
        <v>12</v>
      </c>
      <c r="E12" s="34"/>
      <c r="F12" s="34"/>
      <c r="G12" s="36"/>
      <c r="H12" s="37"/>
      <c r="I12" s="36">
        <v>60000</v>
      </c>
      <c r="J12" s="56">
        <f t="shared" si="0"/>
        <v>3360</v>
      </c>
      <c r="K12" s="54">
        <f t="shared" si="1"/>
        <v>280</v>
      </c>
    </row>
    <row r="13" spans="1:11" ht="33" customHeight="1" x14ac:dyDescent="0.5">
      <c r="A13" s="31" t="s">
        <v>163</v>
      </c>
      <c r="B13" s="31" t="s">
        <v>151</v>
      </c>
      <c r="C13" s="32">
        <v>3.1E-2</v>
      </c>
      <c r="D13" s="33">
        <v>8</v>
      </c>
      <c r="E13" s="34"/>
      <c r="F13" s="34"/>
      <c r="G13" s="36"/>
      <c r="H13" s="37"/>
      <c r="I13" s="36">
        <v>60000</v>
      </c>
      <c r="J13" s="56">
        <f t="shared" si="0"/>
        <v>1860</v>
      </c>
      <c r="K13" s="54">
        <f t="shared" si="1"/>
        <v>232.5</v>
      </c>
    </row>
    <row r="14" spans="1:11" ht="33" customHeight="1" x14ac:dyDescent="0.5">
      <c r="A14" s="31" t="s">
        <v>163</v>
      </c>
      <c r="B14" s="31" t="s">
        <v>164</v>
      </c>
      <c r="C14" s="32">
        <v>1.0999999999999999E-2</v>
      </c>
      <c r="D14" s="33">
        <v>1</v>
      </c>
      <c r="E14" s="34"/>
      <c r="F14" s="34"/>
      <c r="G14" s="36"/>
      <c r="H14" s="37"/>
      <c r="I14" s="36">
        <v>60000</v>
      </c>
      <c r="J14" s="56">
        <f t="shared" si="0"/>
        <v>660</v>
      </c>
      <c r="K14" s="54">
        <f t="shared" si="1"/>
        <v>660</v>
      </c>
    </row>
    <row r="15" spans="1:11" ht="33" customHeight="1" x14ac:dyDescent="0.5">
      <c r="A15" s="31" t="s">
        <v>165</v>
      </c>
      <c r="B15" s="31" t="s">
        <v>166</v>
      </c>
      <c r="C15" s="32">
        <v>1.4E-2</v>
      </c>
      <c r="D15" s="33">
        <v>1</v>
      </c>
      <c r="E15" s="34"/>
      <c r="F15" s="34"/>
      <c r="G15" s="36"/>
      <c r="H15" s="37"/>
      <c r="I15" s="36">
        <v>60000</v>
      </c>
      <c r="J15" s="56">
        <f t="shared" si="0"/>
        <v>840</v>
      </c>
      <c r="K15" s="54">
        <f t="shared" si="1"/>
        <v>840</v>
      </c>
    </row>
    <row r="16" spans="1:11" ht="33" customHeight="1" x14ac:dyDescent="0.5">
      <c r="A16" s="31" t="s">
        <v>167</v>
      </c>
      <c r="B16" s="31" t="s">
        <v>168</v>
      </c>
      <c r="C16" s="32">
        <v>1.0999999999999999E-2</v>
      </c>
      <c r="D16" s="33">
        <v>1</v>
      </c>
      <c r="E16" s="34"/>
      <c r="F16" s="34"/>
      <c r="G16" s="36"/>
      <c r="H16" s="37"/>
      <c r="I16" s="36">
        <v>60000</v>
      </c>
      <c r="J16" s="56">
        <f t="shared" si="0"/>
        <v>660</v>
      </c>
      <c r="K16" s="54">
        <f t="shared" si="1"/>
        <v>660</v>
      </c>
    </row>
    <row r="17" spans="1:11" ht="33" customHeight="1" x14ac:dyDescent="0.5">
      <c r="A17" s="31" t="s">
        <v>169</v>
      </c>
      <c r="B17" s="31" t="s">
        <v>170</v>
      </c>
      <c r="C17" s="32">
        <v>1.6E-2</v>
      </c>
      <c r="D17" s="33">
        <v>1</v>
      </c>
      <c r="E17" s="34"/>
      <c r="F17" s="34"/>
      <c r="G17" s="36"/>
      <c r="H17" s="37"/>
      <c r="I17" s="36">
        <v>60000</v>
      </c>
      <c r="J17" s="56">
        <f t="shared" si="0"/>
        <v>960</v>
      </c>
      <c r="K17" s="54">
        <f t="shared" si="1"/>
        <v>960</v>
      </c>
    </row>
    <row r="18" spans="1:11" ht="33" customHeight="1" x14ac:dyDescent="0.5">
      <c r="A18" s="31" t="s">
        <v>169</v>
      </c>
      <c r="B18" s="31" t="s">
        <v>171</v>
      </c>
      <c r="C18" s="32">
        <v>1.7999999999999999E-2</v>
      </c>
      <c r="D18" s="33">
        <v>1</v>
      </c>
      <c r="E18" s="34"/>
      <c r="F18" s="34"/>
      <c r="G18" s="36"/>
      <c r="H18" s="37"/>
      <c r="I18" s="36">
        <v>60000</v>
      </c>
      <c r="J18" s="56">
        <f t="shared" si="0"/>
        <v>1080</v>
      </c>
      <c r="K18" s="54">
        <f t="shared" si="1"/>
        <v>1080</v>
      </c>
    </row>
    <row r="19" spans="1:11" ht="33" customHeight="1" x14ac:dyDescent="0.5">
      <c r="A19" s="43" t="s">
        <v>190</v>
      </c>
      <c r="B19" s="43" t="s">
        <v>191</v>
      </c>
      <c r="C19" s="44">
        <v>0.05</v>
      </c>
      <c r="D19" s="45">
        <v>1</v>
      </c>
      <c r="E19" s="46">
        <v>70095.56</v>
      </c>
      <c r="F19" s="47" t="s">
        <v>10</v>
      </c>
      <c r="G19" s="48"/>
      <c r="H19" s="49"/>
      <c r="I19" s="36">
        <v>60000</v>
      </c>
      <c r="J19" s="56">
        <f t="shared" si="0"/>
        <v>3000</v>
      </c>
      <c r="K19" s="54">
        <f t="shared" si="1"/>
        <v>3000</v>
      </c>
    </row>
    <row r="20" spans="1:11" ht="33" customHeight="1" x14ac:dyDescent="0.5">
      <c r="A20" s="43" t="s">
        <v>162</v>
      </c>
      <c r="B20" s="43" t="s">
        <v>203</v>
      </c>
      <c r="C20" s="44">
        <v>3.5000000000000003E-2</v>
      </c>
      <c r="D20" s="45">
        <v>1</v>
      </c>
      <c r="E20" s="46">
        <v>70095.56</v>
      </c>
      <c r="F20" s="47" t="s">
        <v>10</v>
      </c>
      <c r="G20" s="48"/>
      <c r="H20" s="49"/>
      <c r="I20" s="36">
        <v>60000</v>
      </c>
      <c r="J20" s="56">
        <f t="shared" si="0"/>
        <v>2100</v>
      </c>
      <c r="K20" s="54">
        <f t="shared" si="1"/>
        <v>2100</v>
      </c>
    </row>
    <row r="21" spans="1:11" ht="33" customHeight="1" x14ac:dyDescent="0.5">
      <c r="A21" s="43" t="s">
        <v>162</v>
      </c>
      <c r="B21" s="43" t="s">
        <v>172</v>
      </c>
      <c r="C21" s="44">
        <v>4.8000000000000001E-2</v>
      </c>
      <c r="D21" s="45">
        <v>1</v>
      </c>
      <c r="E21" s="46">
        <v>70095.56</v>
      </c>
      <c r="F21" s="47" t="s">
        <v>10</v>
      </c>
      <c r="G21" s="48"/>
      <c r="H21" s="49"/>
      <c r="I21" s="36">
        <v>60000</v>
      </c>
      <c r="J21" s="56">
        <f t="shared" si="0"/>
        <v>2880</v>
      </c>
      <c r="K21" s="54">
        <f t="shared" si="1"/>
        <v>2880</v>
      </c>
    </row>
    <row r="22" spans="1:11" ht="33" customHeight="1" x14ac:dyDescent="0.5">
      <c r="A22" s="43" t="s">
        <v>162</v>
      </c>
      <c r="B22" s="43" t="s">
        <v>206</v>
      </c>
      <c r="C22" s="44">
        <v>1.7999999999999999E-2</v>
      </c>
      <c r="D22" s="45">
        <v>1</v>
      </c>
      <c r="E22" s="46">
        <v>70095.56</v>
      </c>
      <c r="F22" s="47" t="s">
        <v>10</v>
      </c>
      <c r="G22" s="48"/>
      <c r="H22" s="49"/>
      <c r="I22" s="36">
        <v>60000</v>
      </c>
      <c r="J22" s="56">
        <f t="shared" si="0"/>
        <v>1080</v>
      </c>
      <c r="K22" s="54">
        <f t="shared" si="1"/>
        <v>1080</v>
      </c>
    </row>
    <row r="23" spans="1:11" ht="33" customHeight="1" x14ac:dyDescent="0.5">
      <c r="A23" s="43" t="s">
        <v>162</v>
      </c>
      <c r="B23" s="43" t="s">
        <v>207</v>
      </c>
      <c r="C23" s="44">
        <v>9.6000000000000002E-2</v>
      </c>
      <c r="D23" s="45">
        <v>1</v>
      </c>
      <c r="E23" s="46">
        <v>70095.56</v>
      </c>
      <c r="F23" s="47" t="s">
        <v>10</v>
      </c>
      <c r="G23" s="48"/>
      <c r="H23" s="49"/>
      <c r="I23" s="36">
        <v>60000</v>
      </c>
      <c r="J23" s="56">
        <f t="shared" si="0"/>
        <v>5760</v>
      </c>
      <c r="K23" s="54">
        <f t="shared" si="1"/>
        <v>5760</v>
      </c>
    </row>
    <row r="24" spans="1:11" s="27" customFormat="1" ht="33" customHeight="1" x14ac:dyDescent="0.5">
      <c r="A24" s="43" t="s">
        <v>23</v>
      </c>
      <c r="B24" s="43" t="s">
        <v>185</v>
      </c>
      <c r="C24" s="44">
        <v>0.01</v>
      </c>
      <c r="D24" s="45">
        <v>1</v>
      </c>
      <c r="E24" s="50"/>
      <c r="F24" s="47"/>
      <c r="G24" s="48"/>
      <c r="H24" s="49"/>
      <c r="I24" s="36">
        <v>60000</v>
      </c>
      <c r="J24" s="56">
        <f t="shared" si="0"/>
        <v>600</v>
      </c>
      <c r="K24" s="54">
        <f t="shared" si="1"/>
        <v>600</v>
      </c>
    </row>
    <row r="25" spans="1:11" s="27" customFormat="1" ht="33" customHeight="1" x14ac:dyDescent="0.5">
      <c r="A25" s="43" t="s">
        <v>23</v>
      </c>
      <c r="B25" s="43" t="s">
        <v>186</v>
      </c>
      <c r="C25" s="44">
        <v>8.6999999999999994E-2</v>
      </c>
      <c r="D25" s="45">
        <v>1</v>
      </c>
      <c r="E25" s="50"/>
      <c r="F25" s="47"/>
      <c r="G25" s="48"/>
      <c r="H25" s="49"/>
      <c r="I25" s="36">
        <v>60000</v>
      </c>
      <c r="J25" s="56">
        <f t="shared" si="0"/>
        <v>5220</v>
      </c>
      <c r="K25" s="54">
        <f t="shared" si="1"/>
        <v>5220</v>
      </c>
    </row>
    <row r="26" spans="1:11" s="27" customFormat="1" ht="33" customHeight="1" x14ac:dyDescent="0.5">
      <c r="A26" s="43" t="s">
        <v>23</v>
      </c>
      <c r="B26" s="43" t="s">
        <v>204</v>
      </c>
      <c r="C26" s="44">
        <v>9.5000000000000001E-2</v>
      </c>
      <c r="D26" s="45">
        <v>1</v>
      </c>
      <c r="E26" s="50"/>
      <c r="F26" s="47"/>
      <c r="G26" s="48"/>
      <c r="H26" s="49"/>
      <c r="I26" s="36">
        <v>60000</v>
      </c>
      <c r="J26" s="56">
        <f t="shared" si="0"/>
        <v>5700</v>
      </c>
      <c r="K26" s="54">
        <f t="shared" si="1"/>
        <v>5700</v>
      </c>
    </row>
    <row r="27" spans="1:11" s="28" customFormat="1" ht="33" customHeight="1" x14ac:dyDescent="0.5">
      <c r="A27" s="43" t="s">
        <v>24</v>
      </c>
      <c r="B27" s="43" t="s">
        <v>187</v>
      </c>
      <c r="C27" s="44">
        <v>8.8999999999999996E-2</v>
      </c>
      <c r="D27" s="45">
        <v>1</v>
      </c>
      <c r="E27" s="50" t="s">
        <v>9</v>
      </c>
      <c r="F27" s="47"/>
      <c r="G27" s="48">
        <f t="shared" ref="G27:G31" si="2">1.5*3</f>
        <v>4.5</v>
      </c>
      <c r="H27" s="49">
        <v>2601</v>
      </c>
      <c r="I27" s="36">
        <v>60000</v>
      </c>
      <c r="J27" s="56">
        <f t="shared" si="0"/>
        <v>5340</v>
      </c>
      <c r="K27" s="54">
        <f t="shared" si="1"/>
        <v>5340</v>
      </c>
    </row>
    <row r="28" spans="1:11" s="28" customFormat="1" ht="33" customHeight="1" x14ac:dyDescent="0.5">
      <c r="A28" s="43" t="s">
        <v>24</v>
      </c>
      <c r="B28" s="43" t="s">
        <v>207</v>
      </c>
      <c r="C28" s="44">
        <v>0.17699999999999999</v>
      </c>
      <c r="D28" s="45">
        <v>1</v>
      </c>
      <c r="E28" s="50" t="s">
        <v>9</v>
      </c>
      <c r="F28" s="47"/>
      <c r="G28" s="48">
        <f t="shared" si="2"/>
        <v>4.5</v>
      </c>
      <c r="H28" s="49">
        <v>2601</v>
      </c>
      <c r="I28" s="36">
        <v>60000</v>
      </c>
      <c r="J28" s="56">
        <f t="shared" si="0"/>
        <v>10620</v>
      </c>
      <c r="K28" s="54">
        <f t="shared" si="1"/>
        <v>10620</v>
      </c>
    </row>
    <row r="29" spans="1:11" s="28" customFormat="1" ht="33" customHeight="1" x14ac:dyDescent="0.5">
      <c r="A29" s="43" t="s">
        <v>152</v>
      </c>
      <c r="B29" s="43" t="s">
        <v>202</v>
      </c>
      <c r="C29" s="44">
        <v>0.05</v>
      </c>
      <c r="D29" s="45">
        <v>1</v>
      </c>
      <c r="E29" s="50" t="s">
        <v>9</v>
      </c>
      <c r="F29" s="47"/>
      <c r="G29" s="48">
        <f t="shared" si="2"/>
        <v>4.5</v>
      </c>
      <c r="H29" s="49">
        <v>2601</v>
      </c>
      <c r="I29" s="36">
        <v>60000</v>
      </c>
      <c r="J29" s="56">
        <f t="shared" si="0"/>
        <v>3000</v>
      </c>
      <c r="K29" s="54">
        <f t="shared" si="1"/>
        <v>3000</v>
      </c>
    </row>
    <row r="30" spans="1:11" s="28" customFormat="1" ht="33" customHeight="1" x14ac:dyDescent="0.5">
      <c r="A30" s="43" t="s">
        <v>152</v>
      </c>
      <c r="B30" s="43" t="s">
        <v>203</v>
      </c>
      <c r="C30" s="44">
        <v>7.0999999999999994E-2</v>
      </c>
      <c r="D30" s="45">
        <v>1</v>
      </c>
      <c r="E30" s="50" t="s">
        <v>9</v>
      </c>
      <c r="F30" s="47"/>
      <c r="G30" s="48">
        <f t="shared" si="2"/>
        <v>4.5</v>
      </c>
      <c r="H30" s="49">
        <v>2601</v>
      </c>
      <c r="I30" s="36">
        <v>60000</v>
      </c>
      <c r="J30" s="56">
        <f t="shared" si="0"/>
        <v>4260</v>
      </c>
      <c r="K30" s="54">
        <f t="shared" si="1"/>
        <v>4260</v>
      </c>
    </row>
    <row r="31" spans="1:11" s="28" customFormat="1" ht="33" customHeight="1" x14ac:dyDescent="0.5">
      <c r="A31" s="43" t="s">
        <v>152</v>
      </c>
      <c r="B31" s="43" t="s">
        <v>214</v>
      </c>
      <c r="C31" s="44">
        <v>0.255</v>
      </c>
      <c r="D31" s="45">
        <v>1</v>
      </c>
      <c r="E31" s="50" t="s">
        <v>9</v>
      </c>
      <c r="F31" s="47"/>
      <c r="G31" s="48">
        <f t="shared" si="2"/>
        <v>4.5</v>
      </c>
      <c r="H31" s="49">
        <v>2601</v>
      </c>
      <c r="I31" s="36">
        <v>60000</v>
      </c>
      <c r="J31" s="56">
        <f t="shared" si="0"/>
        <v>15300</v>
      </c>
      <c r="K31" s="54">
        <f t="shared" si="1"/>
        <v>15300</v>
      </c>
    </row>
    <row r="32" spans="1:11" s="8" customFormat="1" ht="33" customHeight="1" x14ac:dyDescent="0.5">
      <c r="A32" s="43" t="s">
        <v>160</v>
      </c>
      <c r="B32" s="43" t="s">
        <v>188</v>
      </c>
      <c r="C32" s="44">
        <v>0.23599999999999999</v>
      </c>
      <c r="D32" s="45">
        <v>1</v>
      </c>
      <c r="E32" s="50" t="s">
        <v>9</v>
      </c>
      <c r="F32" s="47"/>
      <c r="G32" s="48">
        <f t="shared" ref="G32:G55" si="3">1.2*0.3</f>
        <v>0.36</v>
      </c>
      <c r="H32" s="49">
        <v>908</v>
      </c>
      <c r="I32" s="36">
        <v>60000</v>
      </c>
      <c r="J32" s="56">
        <f t="shared" si="0"/>
        <v>14160</v>
      </c>
      <c r="K32" s="54">
        <f t="shared" si="1"/>
        <v>14160</v>
      </c>
    </row>
    <row r="33" spans="1:11" s="8" customFormat="1" ht="33" customHeight="1" x14ac:dyDescent="0.5">
      <c r="A33" s="43" t="s">
        <v>160</v>
      </c>
      <c r="B33" s="43" t="s">
        <v>204</v>
      </c>
      <c r="C33" s="44">
        <v>0.189</v>
      </c>
      <c r="D33" s="45">
        <v>1</v>
      </c>
      <c r="E33" s="50" t="s">
        <v>9</v>
      </c>
      <c r="F33" s="47"/>
      <c r="G33" s="48">
        <f t="shared" si="3"/>
        <v>0.36</v>
      </c>
      <c r="H33" s="49">
        <v>908</v>
      </c>
      <c r="I33" s="36">
        <v>60000</v>
      </c>
      <c r="J33" s="56">
        <f t="shared" si="0"/>
        <v>11340</v>
      </c>
      <c r="K33" s="54">
        <f t="shared" si="1"/>
        <v>11340</v>
      </c>
    </row>
    <row r="34" spans="1:11" s="8" customFormat="1" ht="33" customHeight="1" x14ac:dyDescent="0.5">
      <c r="A34" s="43" t="s">
        <v>160</v>
      </c>
      <c r="B34" s="43" t="s">
        <v>207</v>
      </c>
      <c r="C34" s="44">
        <v>1.413</v>
      </c>
      <c r="D34" s="45">
        <v>5</v>
      </c>
      <c r="E34" s="50" t="s">
        <v>9</v>
      </c>
      <c r="F34" s="47"/>
      <c r="G34" s="48">
        <f t="shared" si="3"/>
        <v>0.36</v>
      </c>
      <c r="H34" s="49">
        <v>908</v>
      </c>
      <c r="I34" s="36">
        <v>60000</v>
      </c>
      <c r="J34" s="56">
        <f t="shared" si="0"/>
        <v>84780</v>
      </c>
      <c r="K34" s="54">
        <f t="shared" si="1"/>
        <v>16956</v>
      </c>
    </row>
    <row r="35" spans="1:11" s="8" customFormat="1" ht="33" customHeight="1" x14ac:dyDescent="0.5">
      <c r="A35" s="43" t="s">
        <v>144</v>
      </c>
      <c r="B35" s="43" t="s">
        <v>185</v>
      </c>
      <c r="C35" s="44">
        <v>2.3E-2</v>
      </c>
      <c r="D35" s="45">
        <v>1</v>
      </c>
      <c r="E35" s="50" t="s">
        <v>9</v>
      </c>
      <c r="F35" s="47"/>
      <c r="G35" s="48">
        <f t="shared" si="3"/>
        <v>0.36</v>
      </c>
      <c r="H35" s="49">
        <v>908</v>
      </c>
      <c r="I35" s="36">
        <v>60000</v>
      </c>
      <c r="J35" s="56">
        <f t="shared" si="0"/>
        <v>1380</v>
      </c>
      <c r="K35" s="54">
        <f t="shared" si="1"/>
        <v>1380</v>
      </c>
    </row>
    <row r="36" spans="1:11" s="8" customFormat="1" ht="33" customHeight="1" x14ac:dyDescent="0.5">
      <c r="A36" s="43" t="s">
        <v>144</v>
      </c>
      <c r="B36" s="43" t="s">
        <v>153</v>
      </c>
      <c r="C36" s="44">
        <v>1.0999999999999999E-2</v>
      </c>
      <c r="D36" s="45">
        <v>1</v>
      </c>
      <c r="E36" s="50" t="s">
        <v>9</v>
      </c>
      <c r="F36" s="47"/>
      <c r="G36" s="48">
        <f t="shared" si="3"/>
        <v>0.36</v>
      </c>
      <c r="H36" s="49">
        <v>908</v>
      </c>
      <c r="I36" s="36">
        <v>60000</v>
      </c>
      <c r="J36" s="56">
        <f t="shared" ref="J36:J67" si="4">I36*C36</f>
        <v>660</v>
      </c>
      <c r="K36" s="54">
        <f t="shared" ref="K36:K67" si="5">J36/D36</f>
        <v>660</v>
      </c>
    </row>
    <row r="37" spans="1:11" s="8" customFormat="1" ht="33" customHeight="1" x14ac:dyDescent="0.5">
      <c r="A37" s="43" t="s">
        <v>144</v>
      </c>
      <c r="B37" s="43" t="s">
        <v>212</v>
      </c>
      <c r="C37" s="44">
        <v>2.1000000000000001E-2</v>
      </c>
      <c r="D37" s="45">
        <v>1</v>
      </c>
      <c r="E37" s="50" t="s">
        <v>9</v>
      </c>
      <c r="F37" s="47"/>
      <c r="G37" s="48">
        <f t="shared" si="3"/>
        <v>0.36</v>
      </c>
      <c r="H37" s="49">
        <v>908</v>
      </c>
      <c r="I37" s="36">
        <v>60000</v>
      </c>
      <c r="J37" s="56">
        <f t="shared" si="4"/>
        <v>1260</v>
      </c>
      <c r="K37" s="54">
        <f t="shared" si="5"/>
        <v>1260</v>
      </c>
    </row>
    <row r="38" spans="1:11" s="8" customFormat="1" ht="33" customHeight="1" x14ac:dyDescent="0.5">
      <c r="A38" s="43" t="s">
        <v>25</v>
      </c>
      <c r="B38" s="43" t="s">
        <v>148</v>
      </c>
      <c r="C38" s="44">
        <v>1.9E-2</v>
      </c>
      <c r="D38" s="45">
        <v>1</v>
      </c>
      <c r="E38" s="50" t="s">
        <v>9</v>
      </c>
      <c r="F38" s="47"/>
      <c r="G38" s="48">
        <f t="shared" si="3"/>
        <v>0.36</v>
      </c>
      <c r="H38" s="49">
        <v>1010</v>
      </c>
      <c r="I38" s="36">
        <v>60000</v>
      </c>
      <c r="J38" s="56">
        <f t="shared" si="4"/>
        <v>1140</v>
      </c>
      <c r="K38" s="54">
        <f t="shared" si="5"/>
        <v>1140</v>
      </c>
    </row>
    <row r="39" spans="1:11" s="8" customFormat="1" ht="33" customHeight="1" x14ac:dyDescent="0.5">
      <c r="A39" s="43" t="s">
        <v>25</v>
      </c>
      <c r="B39" s="43" t="s">
        <v>189</v>
      </c>
      <c r="C39" s="44">
        <v>0.127</v>
      </c>
      <c r="D39" s="45">
        <v>1</v>
      </c>
      <c r="E39" s="50" t="s">
        <v>9</v>
      </c>
      <c r="F39" s="47"/>
      <c r="G39" s="48">
        <f t="shared" si="3"/>
        <v>0.36</v>
      </c>
      <c r="H39" s="49">
        <v>1010</v>
      </c>
      <c r="I39" s="36">
        <v>60000</v>
      </c>
      <c r="J39" s="56">
        <f t="shared" si="4"/>
        <v>7620</v>
      </c>
      <c r="K39" s="54">
        <f t="shared" si="5"/>
        <v>7620</v>
      </c>
    </row>
    <row r="40" spans="1:11" s="8" customFormat="1" ht="33" customHeight="1" x14ac:dyDescent="0.5">
      <c r="A40" s="43" t="s">
        <v>25</v>
      </c>
      <c r="B40" s="43" t="s">
        <v>149</v>
      </c>
      <c r="C40" s="44">
        <v>1.7000000000000001E-2</v>
      </c>
      <c r="D40" s="45">
        <v>1</v>
      </c>
      <c r="E40" s="50" t="s">
        <v>9</v>
      </c>
      <c r="F40" s="47"/>
      <c r="G40" s="48">
        <f t="shared" si="3"/>
        <v>0.36</v>
      </c>
      <c r="H40" s="49">
        <v>1010</v>
      </c>
      <c r="I40" s="36">
        <v>60000</v>
      </c>
      <c r="J40" s="56">
        <f t="shared" si="4"/>
        <v>1020.0000000000001</v>
      </c>
      <c r="K40" s="54">
        <f t="shared" si="5"/>
        <v>1020.0000000000001</v>
      </c>
    </row>
    <row r="41" spans="1:11" s="8" customFormat="1" ht="33" customHeight="1" x14ac:dyDescent="0.5">
      <c r="A41" s="43" t="s">
        <v>25</v>
      </c>
      <c r="B41" s="43" t="s">
        <v>213</v>
      </c>
      <c r="C41" s="44">
        <v>0.495</v>
      </c>
      <c r="D41" s="45">
        <v>1</v>
      </c>
      <c r="E41" s="50" t="s">
        <v>9</v>
      </c>
      <c r="F41" s="47"/>
      <c r="G41" s="48">
        <f t="shared" si="3"/>
        <v>0.36</v>
      </c>
      <c r="H41" s="49">
        <v>1010</v>
      </c>
      <c r="I41" s="36">
        <v>60000</v>
      </c>
      <c r="J41" s="56">
        <f t="shared" si="4"/>
        <v>29700</v>
      </c>
      <c r="K41" s="54">
        <f t="shared" si="5"/>
        <v>29700</v>
      </c>
    </row>
    <row r="42" spans="1:11" s="8" customFormat="1" ht="33" customHeight="1" x14ac:dyDescent="0.5">
      <c r="A42" s="43" t="s">
        <v>26</v>
      </c>
      <c r="B42" s="43" t="s">
        <v>153</v>
      </c>
      <c r="C42" s="44">
        <v>6.6000000000000003E-2</v>
      </c>
      <c r="D42" s="45">
        <v>4</v>
      </c>
      <c r="E42" s="50" t="s">
        <v>9</v>
      </c>
      <c r="F42" s="47"/>
      <c r="G42" s="48">
        <f t="shared" si="3"/>
        <v>0.36</v>
      </c>
      <c r="H42" s="51">
        <v>708</v>
      </c>
      <c r="I42" s="36">
        <v>60000</v>
      </c>
      <c r="J42" s="56">
        <f t="shared" si="4"/>
        <v>3960</v>
      </c>
      <c r="K42" s="54">
        <f t="shared" si="5"/>
        <v>990</v>
      </c>
    </row>
    <row r="43" spans="1:11" s="8" customFormat="1" ht="33" customHeight="1" x14ac:dyDescent="0.5">
      <c r="A43" s="43" t="s">
        <v>26</v>
      </c>
      <c r="B43" s="43" t="s">
        <v>173</v>
      </c>
      <c r="C43" s="44">
        <v>2.5999999999999999E-2</v>
      </c>
      <c r="D43" s="45">
        <v>1</v>
      </c>
      <c r="E43" s="50" t="s">
        <v>9</v>
      </c>
      <c r="F43" s="47"/>
      <c r="G43" s="48">
        <f t="shared" si="3"/>
        <v>0.36</v>
      </c>
      <c r="H43" s="51">
        <v>708</v>
      </c>
      <c r="I43" s="36">
        <v>60000</v>
      </c>
      <c r="J43" s="56">
        <f t="shared" si="4"/>
        <v>1560</v>
      </c>
      <c r="K43" s="54">
        <f t="shared" si="5"/>
        <v>1560</v>
      </c>
    </row>
    <row r="44" spans="1:11" s="8" customFormat="1" ht="33" customHeight="1" x14ac:dyDescent="0.5">
      <c r="A44" s="43" t="s">
        <v>26</v>
      </c>
      <c r="B44" s="43" t="s">
        <v>147</v>
      </c>
      <c r="C44" s="44">
        <v>0.66</v>
      </c>
      <c r="D44" s="45">
        <v>1</v>
      </c>
      <c r="E44" s="50" t="s">
        <v>9</v>
      </c>
      <c r="F44" s="47"/>
      <c r="G44" s="48">
        <f t="shared" si="3"/>
        <v>0.36</v>
      </c>
      <c r="H44" s="51">
        <v>708</v>
      </c>
      <c r="I44" s="36">
        <v>60000</v>
      </c>
      <c r="J44" s="56">
        <f t="shared" si="4"/>
        <v>39600</v>
      </c>
      <c r="K44" s="54">
        <f t="shared" si="5"/>
        <v>39600</v>
      </c>
    </row>
    <row r="45" spans="1:11" s="8" customFormat="1" ht="33" customHeight="1" x14ac:dyDescent="0.5">
      <c r="A45" s="43" t="s">
        <v>27</v>
      </c>
      <c r="B45" s="43" t="s">
        <v>150</v>
      </c>
      <c r="C45" s="44">
        <v>3.5999999999999997E-2</v>
      </c>
      <c r="D45" s="45">
        <v>1</v>
      </c>
      <c r="E45" s="50" t="s">
        <v>9</v>
      </c>
      <c r="F45" s="47"/>
      <c r="G45" s="48">
        <f t="shared" si="3"/>
        <v>0.36</v>
      </c>
      <c r="H45" s="49">
        <v>5362822</v>
      </c>
      <c r="I45" s="36">
        <v>60000</v>
      </c>
      <c r="J45" s="56">
        <f t="shared" si="4"/>
        <v>2160</v>
      </c>
      <c r="K45" s="54">
        <f t="shared" si="5"/>
        <v>2160</v>
      </c>
    </row>
    <row r="46" spans="1:11" s="8" customFormat="1" ht="33" customHeight="1" x14ac:dyDescent="0.5">
      <c r="A46" s="43" t="s">
        <v>27</v>
      </c>
      <c r="B46" s="43" t="s">
        <v>154</v>
      </c>
      <c r="C46" s="44">
        <v>4.7E-2</v>
      </c>
      <c r="D46" s="45">
        <v>1</v>
      </c>
      <c r="E46" s="50" t="s">
        <v>9</v>
      </c>
      <c r="F46" s="47"/>
      <c r="G46" s="48">
        <f t="shared" si="3"/>
        <v>0.36</v>
      </c>
      <c r="H46" s="49">
        <v>5362822</v>
      </c>
      <c r="I46" s="36">
        <v>60000</v>
      </c>
      <c r="J46" s="56">
        <f t="shared" si="4"/>
        <v>2820</v>
      </c>
      <c r="K46" s="54">
        <f t="shared" si="5"/>
        <v>2820</v>
      </c>
    </row>
    <row r="47" spans="1:11" s="8" customFormat="1" ht="33" customHeight="1" x14ac:dyDescent="0.5">
      <c r="A47" s="43" t="s">
        <v>27</v>
      </c>
      <c r="B47" s="43" t="s">
        <v>174</v>
      </c>
      <c r="C47" s="44">
        <v>1.2999999999999999E-2</v>
      </c>
      <c r="D47" s="45">
        <v>1</v>
      </c>
      <c r="E47" s="50" t="s">
        <v>9</v>
      </c>
      <c r="F47" s="47"/>
      <c r="G47" s="48">
        <f t="shared" si="3"/>
        <v>0.36</v>
      </c>
      <c r="H47" s="49">
        <v>5362822</v>
      </c>
      <c r="I47" s="36">
        <v>60000</v>
      </c>
      <c r="J47" s="56">
        <f t="shared" si="4"/>
        <v>780</v>
      </c>
      <c r="K47" s="54">
        <f t="shared" si="5"/>
        <v>780</v>
      </c>
    </row>
    <row r="48" spans="1:11" s="8" customFormat="1" ht="33" customHeight="1" x14ac:dyDescent="0.5">
      <c r="A48" s="43" t="s">
        <v>27</v>
      </c>
      <c r="B48" s="43" t="s">
        <v>155</v>
      </c>
      <c r="C48" s="44">
        <v>4.4999999999999998E-2</v>
      </c>
      <c r="D48" s="45">
        <v>1</v>
      </c>
      <c r="E48" s="50" t="s">
        <v>9</v>
      </c>
      <c r="F48" s="47"/>
      <c r="G48" s="48">
        <f t="shared" si="3"/>
        <v>0.36</v>
      </c>
      <c r="H48" s="49">
        <v>5362822</v>
      </c>
      <c r="I48" s="36">
        <v>60000</v>
      </c>
      <c r="J48" s="56">
        <f t="shared" si="4"/>
        <v>2700</v>
      </c>
      <c r="K48" s="54">
        <f t="shared" si="5"/>
        <v>2700</v>
      </c>
    </row>
    <row r="49" spans="1:11" s="8" customFormat="1" ht="33" customHeight="1" x14ac:dyDescent="0.5">
      <c r="A49" s="43" t="s">
        <v>27</v>
      </c>
      <c r="B49" s="43" t="s">
        <v>156</v>
      </c>
      <c r="C49" s="44">
        <v>0.05</v>
      </c>
      <c r="D49" s="45">
        <v>1</v>
      </c>
      <c r="E49" s="50" t="s">
        <v>9</v>
      </c>
      <c r="F49" s="47"/>
      <c r="G49" s="48">
        <f t="shared" si="3"/>
        <v>0.36</v>
      </c>
      <c r="H49" s="49">
        <v>5362822</v>
      </c>
      <c r="I49" s="36">
        <v>60000</v>
      </c>
      <c r="J49" s="56">
        <f t="shared" si="4"/>
        <v>3000</v>
      </c>
      <c r="K49" s="54">
        <f t="shared" si="5"/>
        <v>3000</v>
      </c>
    </row>
    <row r="50" spans="1:11" s="8" customFormat="1" ht="33" customHeight="1" x14ac:dyDescent="0.5">
      <c r="A50" s="43" t="s">
        <v>27</v>
      </c>
      <c r="B50" s="43" t="s">
        <v>157</v>
      </c>
      <c r="C50" s="44">
        <v>2.1000000000000001E-2</v>
      </c>
      <c r="D50" s="45">
        <v>1</v>
      </c>
      <c r="E50" s="50" t="s">
        <v>9</v>
      </c>
      <c r="F50" s="47"/>
      <c r="G50" s="48">
        <f t="shared" si="3"/>
        <v>0.36</v>
      </c>
      <c r="H50" s="49">
        <v>5362822</v>
      </c>
      <c r="I50" s="36">
        <v>60000</v>
      </c>
      <c r="J50" s="56">
        <f t="shared" si="4"/>
        <v>1260</v>
      </c>
      <c r="K50" s="54">
        <f t="shared" si="5"/>
        <v>1260</v>
      </c>
    </row>
    <row r="51" spans="1:11" s="8" customFormat="1" ht="33" customHeight="1" x14ac:dyDescent="0.5">
      <c r="A51" s="43" t="s">
        <v>27</v>
      </c>
      <c r="B51" s="43" t="s">
        <v>147</v>
      </c>
      <c r="C51" s="44">
        <v>0.754</v>
      </c>
      <c r="D51" s="45">
        <v>1</v>
      </c>
      <c r="E51" s="50" t="s">
        <v>9</v>
      </c>
      <c r="F51" s="47"/>
      <c r="G51" s="48">
        <f t="shared" si="3"/>
        <v>0.36</v>
      </c>
      <c r="H51" s="49">
        <v>5362822</v>
      </c>
      <c r="I51" s="36">
        <v>60000</v>
      </c>
      <c r="J51" s="56">
        <f t="shared" si="4"/>
        <v>45240</v>
      </c>
      <c r="K51" s="54">
        <f t="shared" si="5"/>
        <v>45240</v>
      </c>
    </row>
    <row r="52" spans="1:11" s="8" customFormat="1" ht="33" customHeight="1" x14ac:dyDescent="0.5">
      <c r="A52" s="43" t="s">
        <v>28</v>
      </c>
      <c r="B52" s="43" t="s">
        <v>154</v>
      </c>
      <c r="C52" s="44">
        <v>5.8999999999999997E-2</v>
      </c>
      <c r="D52" s="45">
        <v>1</v>
      </c>
      <c r="E52" s="50" t="s">
        <v>9</v>
      </c>
      <c r="F52" s="47"/>
      <c r="G52" s="48">
        <f t="shared" si="3"/>
        <v>0.36</v>
      </c>
      <c r="H52" s="51">
        <v>404</v>
      </c>
      <c r="I52" s="36">
        <v>60000</v>
      </c>
      <c r="J52" s="56">
        <f t="shared" si="4"/>
        <v>3540</v>
      </c>
      <c r="K52" s="54">
        <f t="shared" si="5"/>
        <v>3540</v>
      </c>
    </row>
    <row r="53" spans="1:11" s="8" customFormat="1" ht="33" customHeight="1" x14ac:dyDescent="0.5">
      <c r="A53" s="43" t="s">
        <v>28</v>
      </c>
      <c r="B53" s="43" t="s">
        <v>158</v>
      </c>
      <c r="C53" s="44">
        <v>2.7E-2</v>
      </c>
      <c r="D53" s="45">
        <v>1</v>
      </c>
      <c r="E53" s="50" t="s">
        <v>9</v>
      </c>
      <c r="F53" s="47"/>
      <c r="G53" s="48">
        <f t="shared" si="3"/>
        <v>0.36</v>
      </c>
      <c r="H53" s="51">
        <v>404</v>
      </c>
      <c r="I53" s="36">
        <v>60000</v>
      </c>
      <c r="J53" s="56">
        <f t="shared" si="4"/>
        <v>1620</v>
      </c>
      <c r="K53" s="54">
        <f t="shared" si="5"/>
        <v>1620</v>
      </c>
    </row>
    <row r="54" spans="1:11" s="8" customFormat="1" ht="33" customHeight="1" x14ac:dyDescent="0.5">
      <c r="A54" s="43" t="s">
        <v>28</v>
      </c>
      <c r="B54" s="43" t="s">
        <v>159</v>
      </c>
      <c r="C54" s="44">
        <v>2.5000000000000001E-2</v>
      </c>
      <c r="D54" s="45">
        <v>1</v>
      </c>
      <c r="E54" s="50" t="s">
        <v>9</v>
      </c>
      <c r="F54" s="47"/>
      <c r="G54" s="48">
        <f t="shared" si="3"/>
        <v>0.36</v>
      </c>
      <c r="H54" s="51">
        <v>404</v>
      </c>
      <c r="I54" s="36">
        <v>60000</v>
      </c>
      <c r="J54" s="56">
        <f>I54*C54</f>
        <v>1500</v>
      </c>
      <c r="K54" s="54">
        <f t="shared" si="5"/>
        <v>1500</v>
      </c>
    </row>
    <row r="55" spans="1:11" s="8" customFormat="1" ht="33" customHeight="1" x14ac:dyDescent="0.5">
      <c r="A55" s="43" t="s">
        <v>28</v>
      </c>
      <c r="B55" s="43" t="s">
        <v>161</v>
      </c>
      <c r="C55" s="44">
        <v>0.70699999999999996</v>
      </c>
      <c r="D55" s="45">
        <v>1</v>
      </c>
      <c r="E55" s="50" t="s">
        <v>9</v>
      </c>
      <c r="F55" s="47"/>
      <c r="G55" s="48">
        <f t="shared" si="3"/>
        <v>0.36</v>
      </c>
      <c r="H55" s="51">
        <v>404</v>
      </c>
      <c r="I55" s="36">
        <v>60000</v>
      </c>
      <c r="J55" s="56">
        <f t="shared" si="4"/>
        <v>42420</v>
      </c>
      <c r="K55" s="54">
        <f t="shared" si="5"/>
        <v>42420</v>
      </c>
    </row>
    <row r="56" spans="1:11" s="8" customFormat="1" ht="33" customHeight="1" x14ac:dyDescent="0.5">
      <c r="A56" s="43" t="s">
        <v>28</v>
      </c>
      <c r="B56" s="43" t="s">
        <v>175</v>
      </c>
      <c r="C56" s="44">
        <v>0.221</v>
      </c>
      <c r="D56" s="45">
        <v>1</v>
      </c>
      <c r="E56" s="50"/>
      <c r="F56" s="47"/>
      <c r="G56" s="48"/>
      <c r="H56" s="51"/>
      <c r="I56" s="36">
        <v>60000</v>
      </c>
      <c r="J56" s="56">
        <f t="shared" si="4"/>
        <v>13260</v>
      </c>
      <c r="K56" s="54">
        <f t="shared" si="5"/>
        <v>13260</v>
      </c>
    </row>
    <row r="57" spans="1:11" s="8" customFormat="1" ht="33" customHeight="1" x14ac:dyDescent="0.5">
      <c r="A57" s="43" t="s">
        <v>28</v>
      </c>
      <c r="B57" s="43" t="s">
        <v>204</v>
      </c>
      <c r="C57" s="44">
        <v>0.47099999999999997</v>
      </c>
      <c r="D57" s="45">
        <v>1</v>
      </c>
      <c r="E57" s="50"/>
      <c r="F57" s="47"/>
      <c r="G57" s="48"/>
      <c r="H57" s="51"/>
      <c r="I57" s="36">
        <v>60000</v>
      </c>
      <c r="J57" s="56">
        <f t="shared" si="4"/>
        <v>28260</v>
      </c>
      <c r="K57" s="54">
        <f t="shared" si="5"/>
        <v>28260</v>
      </c>
    </row>
    <row r="58" spans="1:11" s="8" customFormat="1" ht="33" customHeight="1" x14ac:dyDescent="0.5">
      <c r="A58" s="43" t="s">
        <v>192</v>
      </c>
      <c r="B58" s="43" t="s">
        <v>193</v>
      </c>
      <c r="C58" s="44">
        <v>8.0000000000000002E-3</v>
      </c>
      <c r="D58" s="45">
        <v>2</v>
      </c>
      <c r="E58" s="50"/>
      <c r="F58" s="47"/>
      <c r="G58" s="48"/>
      <c r="H58" s="51"/>
      <c r="I58" s="36">
        <v>60000</v>
      </c>
      <c r="J58" s="56">
        <f t="shared" si="4"/>
        <v>480</v>
      </c>
      <c r="K58" s="54">
        <f t="shared" si="5"/>
        <v>240</v>
      </c>
    </row>
    <row r="59" spans="1:11" s="8" customFormat="1" ht="33" customHeight="1" x14ac:dyDescent="0.5">
      <c r="A59" s="43" t="s">
        <v>176</v>
      </c>
      <c r="B59" s="43" t="s">
        <v>177</v>
      </c>
      <c r="C59" s="44">
        <v>1.4999999999999999E-2</v>
      </c>
      <c r="D59" s="45">
        <v>2</v>
      </c>
      <c r="E59" s="50"/>
      <c r="F59" s="47"/>
      <c r="G59" s="48"/>
      <c r="H59" s="51"/>
      <c r="I59" s="36">
        <v>60000</v>
      </c>
      <c r="J59" s="56">
        <f t="shared" si="4"/>
        <v>900</v>
      </c>
      <c r="K59" s="54">
        <f t="shared" si="5"/>
        <v>450</v>
      </c>
    </row>
    <row r="60" spans="1:11" s="8" customFormat="1" ht="33" customHeight="1" x14ac:dyDescent="0.5">
      <c r="A60" s="43" t="s">
        <v>178</v>
      </c>
      <c r="B60" s="43" t="s">
        <v>151</v>
      </c>
      <c r="C60" s="44">
        <v>2.5999999999999999E-2</v>
      </c>
      <c r="D60" s="45">
        <v>2</v>
      </c>
      <c r="E60" s="50"/>
      <c r="F60" s="47"/>
      <c r="G60" s="48"/>
      <c r="H60" s="51"/>
      <c r="I60" s="36">
        <v>60000</v>
      </c>
      <c r="J60" s="56">
        <f t="shared" si="4"/>
        <v>1560</v>
      </c>
      <c r="K60" s="54">
        <f t="shared" si="5"/>
        <v>780</v>
      </c>
    </row>
    <row r="61" spans="1:11" s="8" customFormat="1" ht="33" customHeight="1" x14ac:dyDescent="0.5">
      <c r="A61" s="43" t="s">
        <v>179</v>
      </c>
      <c r="B61" s="43" t="s">
        <v>180</v>
      </c>
      <c r="C61" s="44">
        <v>1.7999999999999999E-2</v>
      </c>
      <c r="D61" s="45">
        <v>1</v>
      </c>
      <c r="E61" s="50"/>
      <c r="F61" s="47"/>
      <c r="G61" s="48"/>
      <c r="H61" s="51"/>
      <c r="I61" s="36">
        <v>60000</v>
      </c>
      <c r="J61" s="56">
        <f t="shared" si="4"/>
        <v>1080</v>
      </c>
      <c r="K61" s="54">
        <f t="shared" si="5"/>
        <v>1080</v>
      </c>
    </row>
    <row r="62" spans="1:11" s="8" customFormat="1" ht="33" customHeight="1" x14ac:dyDescent="0.5">
      <c r="A62" s="43" t="s">
        <v>181</v>
      </c>
      <c r="B62" s="43" t="s">
        <v>164</v>
      </c>
      <c r="C62" s="44">
        <v>0.189</v>
      </c>
      <c r="D62" s="45">
        <v>18</v>
      </c>
      <c r="E62" s="50"/>
      <c r="F62" s="47"/>
      <c r="G62" s="48"/>
      <c r="H62" s="51"/>
      <c r="I62" s="36">
        <v>60000</v>
      </c>
      <c r="J62" s="56">
        <f t="shared" si="4"/>
        <v>11340</v>
      </c>
      <c r="K62" s="54">
        <f>J62/D62</f>
        <v>630</v>
      </c>
    </row>
    <row r="63" spans="1:11" s="8" customFormat="1" ht="33" customHeight="1" x14ac:dyDescent="0.5">
      <c r="A63" s="43" t="s">
        <v>181</v>
      </c>
      <c r="B63" s="43" t="s">
        <v>151</v>
      </c>
      <c r="C63" s="44">
        <v>1.6E-2</v>
      </c>
      <c r="D63" s="45">
        <v>1</v>
      </c>
      <c r="E63" s="50"/>
      <c r="F63" s="47"/>
      <c r="G63" s="48"/>
      <c r="H63" s="51"/>
      <c r="I63" s="36">
        <v>60000</v>
      </c>
      <c r="J63" s="56">
        <f t="shared" si="4"/>
        <v>960</v>
      </c>
      <c r="K63" s="54">
        <f t="shared" si="5"/>
        <v>960</v>
      </c>
    </row>
    <row r="64" spans="1:11" s="27" customFormat="1" ht="33" customHeight="1" x14ac:dyDescent="0.5">
      <c r="A64" s="43" t="s">
        <v>143</v>
      </c>
      <c r="B64" s="43" t="s">
        <v>142</v>
      </c>
      <c r="C64" s="44">
        <v>5.8000000000000003E-2</v>
      </c>
      <c r="D64" s="45">
        <v>1</v>
      </c>
      <c r="E64" s="50" t="s">
        <v>9</v>
      </c>
      <c r="F64" s="47"/>
      <c r="G64" s="48">
        <v>3</v>
      </c>
      <c r="H64" s="51">
        <v>102</v>
      </c>
      <c r="I64" s="36">
        <v>60000</v>
      </c>
      <c r="J64" s="56">
        <f t="shared" si="4"/>
        <v>3480</v>
      </c>
      <c r="K64" s="54">
        <f>J64/D64</f>
        <v>3480</v>
      </c>
    </row>
    <row r="65" spans="1:11" s="27" customFormat="1" ht="33" customHeight="1" x14ac:dyDescent="0.5">
      <c r="A65" s="43" t="s">
        <v>205</v>
      </c>
      <c r="B65" s="43" t="s">
        <v>208</v>
      </c>
      <c r="C65" s="44">
        <v>0.184</v>
      </c>
      <c r="D65" s="45">
        <v>3</v>
      </c>
      <c r="E65" s="50" t="s">
        <v>9</v>
      </c>
      <c r="F65" s="47"/>
      <c r="G65" s="48">
        <v>3</v>
      </c>
      <c r="H65" s="51">
        <v>102</v>
      </c>
      <c r="I65" s="36">
        <v>60000</v>
      </c>
      <c r="J65" s="56">
        <f t="shared" si="4"/>
        <v>11040</v>
      </c>
      <c r="K65" s="54">
        <f t="shared" si="5"/>
        <v>3680</v>
      </c>
    </row>
    <row r="66" spans="1:11" s="27" customFormat="1" ht="33" customHeight="1" x14ac:dyDescent="0.5">
      <c r="A66" s="43" t="s">
        <v>195</v>
      </c>
      <c r="B66" s="43" t="s">
        <v>180</v>
      </c>
      <c r="C66" s="44">
        <v>1.4999999999999999E-2</v>
      </c>
      <c r="D66" s="45">
        <v>2</v>
      </c>
      <c r="E66" s="50"/>
      <c r="F66" s="47"/>
      <c r="G66" s="48"/>
      <c r="H66" s="51"/>
      <c r="I66" s="36">
        <v>60000</v>
      </c>
      <c r="J66" s="56">
        <f t="shared" si="4"/>
        <v>900</v>
      </c>
      <c r="K66" s="54">
        <f t="shared" si="5"/>
        <v>450</v>
      </c>
    </row>
    <row r="67" spans="1:11" s="27" customFormat="1" ht="33" customHeight="1" x14ac:dyDescent="0.5">
      <c r="A67" s="43" t="s">
        <v>194</v>
      </c>
      <c r="B67" s="43" t="s">
        <v>151</v>
      </c>
      <c r="C67" s="44">
        <v>7.5999999999999998E-2</v>
      </c>
      <c r="D67" s="45">
        <v>12</v>
      </c>
      <c r="E67" s="50"/>
      <c r="F67" s="47"/>
      <c r="G67" s="48"/>
      <c r="H67" s="51"/>
      <c r="I67" s="36">
        <v>60000</v>
      </c>
      <c r="J67" s="56">
        <f t="shared" si="4"/>
        <v>4560</v>
      </c>
      <c r="K67" s="54">
        <f t="shared" si="5"/>
        <v>380</v>
      </c>
    </row>
    <row r="68" spans="1:11" s="27" customFormat="1" ht="33" customHeight="1" x14ac:dyDescent="0.5">
      <c r="A68" s="43" t="s">
        <v>209</v>
      </c>
      <c r="B68" s="43" t="s">
        <v>210</v>
      </c>
      <c r="C68" s="44">
        <v>8.0000000000000002E-3</v>
      </c>
      <c r="D68" s="45"/>
      <c r="E68" s="50"/>
      <c r="F68" s="47"/>
      <c r="G68" s="48"/>
      <c r="H68" s="51"/>
      <c r="I68" s="36">
        <v>60000</v>
      </c>
      <c r="J68" s="56">
        <f t="shared" ref="J68:J72" si="6">I68*C68</f>
        <v>480</v>
      </c>
      <c r="K68" s="54" t="s">
        <v>216</v>
      </c>
    </row>
    <row r="69" spans="1:11" s="27" customFormat="1" ht="33" customHeight="1" x14ac:dyDescent="0.5">
      <c r="A69" s="43" t="s">
        <v>209</v>
      </c>
      <c r="B69" s="43" t="s">
        <v>211</v>
      </c>
      <c r="C69" s="44">
        <v>1.4E-2</v>
      </c>
      <c r="D69" s="45"/>
      <c r="E69" s="50"/>
      <c r="F69" s="47"/>
      <c r="G69" s="48"/>
      <c r="H69" s="51"/>
      <c r="I69" s="36">
        <v>60000</v>
      </c>
      <c r="J69" s="56">
        <f t="shared" si="6"/>
        <v>840</v>
      </c>
      <c r="K69" s="54" t="s">
        <v>216</v>
      </c>
    </row>
    <row r="70" spans="1:11" s="27" customFormat="1" ht="33" customHeight="1" x14ac:dyDescent="0.5">
      <c r="A70" s="43" t="s">
        <v>196</v>
      </c>
      <c r="B70" s="43" t="s">
        <v>197</v>
      </c>
      <c r="C70" s="44">
        <v>1.6E-2</v>
      </c>
      <c r="D70" s="45">
        <v>1</v>
      </c>
      <c r="E70" s="50"/>
      <c r="F70" s="47"/>
      <c r="G70" s="48"/>
      <c r="H70" s="51"/>
      <c r="I70" s="36">
        <v>60000</v>
      </c>
      <c r="J70" s="56">
        <f t="shared" si="6"/>
        <v>960</v>
      </c>
      <c r="K70" s="54">
        <f>J70/D70</f>
        <v>960</v>
      </c>
    </row>
    <row r="71" spans="1:11" s="27" customFormat="1" ht="33" customHeight="1" x14ac:dyDescent="0.5">
      <c r="A71" s="43" t="s">
        <v>198</v>
      </c>
      <c r="B71" s="43" t="s">
        <v>199</v>
      </c>
      <c r="C71" s="44">
        <v>0.05</v>
      </c>
      <c r="D71" s="45">
        <v>1</v>
      </c>
      <c r="E71" s="50"/>
      <c r="F71" s="47"/>
      <c r="G71" s="48"/>
      <c r="H71" s="51"/>
      <c r="I71" s="36">
        <v>60000</v>
      </c>
      <c r="J71" s="56">
        <f t="shared" si="6"/>
        <v>3000</v>
      </c>
      <c r="K71" s="54">
        <f>J71/D71</f>
        <v>3000</v>
      </c>
    </row>
    <row r="72" spans="1:11" s="27" customFormat="1" ht="33" customHeight="1" x14ac:dyDescent="0.5">
      <c r="A72" s="43" t="s">
        <v>201</v>
      </c>
      <c r="B72" s="43" t="s">
        <v>200</v>
      </c>
      <c r="C72" s="44">
        <v>0.05</v>
      </c>
      <c r="D72" s="45">
        <v>1</v>
      </c>
      <c r="E72" s="50"/>
      <c r="F72" s="47"/>
      <c r="G72" s="48"/>
      <c r="H72" s="51"/>
      <c r="I72" s="36">
        <v>60000</v>
      </c>
      <c r="J72" s="56">
        <f t="shared" si="6"/>
        <v>3000</v>
      </c>
      <c r="K72" s="54">
        <f>J72/D72</f>
        <v>3000</v>
      </c>
    </row>
  </sheetData>
  <autoFilter ref="A3:J72"/>
  <mergeCells count="1">
    <mergeCell ref="A1:J1"/>
  </mergeCells>
  <pageMargins left="0" right="0" top="0" bottom="0" header="0" footer="0"/>
  <pageSetup paperSize="9" scale="52" fitToHeight="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6"/>
  <sheetViews>
    <sheetView topLeftCell="A22" zoomScale="55" zoomScaleNormal="55" workbookViewId="0">
      <selection activeCell="Q40" sqref="Q40"/>
    </sheetView>
  </sheetViews>
  <sheetFormatPr defaultColWidth="9.140625" defaultRowHeight="15" x14ac:dyDescent="0.25"/>
  <cols>
    <col min="1" max="3" width="9.140625" style="9"/>
    <col min="4" max="4" width="25.5703125" style="9" customWidth="1"/>
    <col min="5" max="5" width="41.140625" style="9" customWidth="1"/>
    <col min="6" max="1024" width="9.140625" style="9"/>
  </cols>
  <sheetData>
    <row r="1" spans="1:9" x14ac:dyDescent="0.25">
      <c r="A1" s="10"/>
      <c r="B1" s="10"/>
      <c r="C1" s="10"/>
      <c r="D1" s="10"/>
      <c r="E1" s="10"/>
      <c r="F1" s="10"/>
      <c r="G1" s="10"/>
      <c r="H1" s="10"/>
      <c r="I1" s="10"/>
    </row>
    <row r="2" spans="1:9" ht="18" x14ac:dyDescent="0.25">
      <c r="A2" s="10"/>
      <c r="B2" s="11" t="s">
        <v>34</v>
      </c>
      <c r="C2" s="10"/>
      <c r="D2" s="10"/>
      <c r="E2" s="10"/>
      <c r="F2" s="10"/>
      <c r="G2" s="10"/>
      <c r="H2" s="10"/>
      <c r="I2" s="10"/>
    </row>
    <row r="3" spans="1:9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9" x14ac:dyDescent="0.25">
      <c r="A4" s="12"/>
      <c r="B4" s="60" t="s">
        <v>35</v>
      </c>
      <c r="C4" s="60"/>
      <c r="D4" s="13" t="s">
        <v>36</v>
      </c>
      <c r="E4" s="13" t="s">
        <v>1</v>
      </c>
      <c r="F4" s="13" t="s">
        <v>37</v>
      </c>
      <c r="G4" s="13" t="s">
        <v>38</v>
      </c>
      <c r="H4" s="13" t="s">
        <v>39</v>
      </c>
      <c r="I4" s="13" t="s">
        <v>40</v>
      </c>
    </row>
    <row r="5" spans="1:9" x14ac:dyDescent="0.25">
      <c r="A5" s="12"/>
      <c r="B5" s="61" t="s">
        <v>41</v>
      </c>
      <c r="C5" s="61"/>
      <c r="D5" s="14" t="s">
        <v>42</v>
      </c>
      <c r="E5" s="14" t="s">
        <v>43</v>
      </c>
      <c r="F5" s="15">
        <v>211</v>
      </c>
      <c r="G5" s="14" t="s">
        <v>44</v>
      </c>
      <c r="H5" s="14" t="s">
        <v>45</v>
      </c>
      <c r="I5" s="16">
        <v>0.22500000000000001</v>
      </c>
    </row>
    <row r="6" spans="1:9" x14ac:dyDescent="0.25">
      <c r="A6" s="12"/>
      <c r="B6" s="61" t="s">
        <v>41</v>
      </c>
      <c r="C6" s="61"/>
      <c r="D6" s="14" t="s">
        <v>46</v>
      </c>
      <c r="E6" s="14" t="s">
        <v>47</v>
      </c>
      <c r="F6" s="17">
        <v>2209</v>
      </c>
      <c r="G6" s="14"/>
      <c r="H6" s="14" t="s">
        <v>48</v>
      </c>
      <c r="I6" s="18">
        <v>1952</v>
      </c>
    </row>
    <row r="7" spans="1:9" x14ac:dyDescent="0.25">
      <c r="A7" s="12"/>
      <c r="B7" s="61" t="s">
        <v>41</v>
      </c>
      <c r="C7" s="61"/>
      <c r="D7" s="14" t="s">
        <v>49</v>
      </c>
      <c r="E7" s="14" t="s">
        <v>50</v>
      </c>
      <c r="F7" s="17">
        <v>1912</v>
      </c>
      <c r="G7" s="14"/>
      <c r="H7" s="14" t="s">
        <v>45</v>
      </c>
      <c r="I7" s="16">
        <v>0.04</v>
      </c>
    </row>
    <row r="8" spans="1:9" x14ac:dyDescent="0.25">
      <c r="A8" s="12"/>
      <c r="B8" s="61" t="s">
        <v>41</v>
      </c>
      <c r="C8" s="61"/>
      <c r="D8" s="14" t="s">
        <v>49</v>
      </c>
      <c r="E8" s="14" t="s">
        <v>51</v>
      </c>
      <c r="F8" s="17">
        <v>1912</v>
      </c>
      <c r="G8" s="14"/>
      <c r="H8" s="14" t="s">
        <v>45</v>
      </c>
      <c r="I8" s="16">
        <v>5.8999999999999997E-2</v>
      </c>
    </row>
    <row r="9" spans="1:9" x14ac:dyDescent="0.25">
      <c r="A9" s="12"/>
      <c r="B9" s="61" t="s">
        <v>41</v>
      </c>
      <c r="C9" s="61"/>
      <c r="D9" s="14" t="s">
        <v>52</v>
      </c>
      <c r="E9" s="14" t="s">
        <v>53</v>
      </c>
      <c r="F9" s="17">
        <v>68439728</v>
      </c>
      <c r="G9" s="14"/>
      <c r="H9" s="14" t="s">
        <v>45</v>
      </c>
      <c r="I9" s="16">
        <v>0.35499999999999998</v>
      </c>
    </row>
    <row r="10" spans="1:9" x14ac:dyDescent="0.25">
      <c r="A10" s="12"/>
      <c r="B10" s="61" t="s">
        <v>41</v>
      </c>
      <c r="C10" s="61"/>
      <c r="D10" s="14" t="s">
        <v>54</v>
      </c>
      <c r="E10" s="14" t="s">
        <v>55</v>
      </c>
      <c r="F10" s="17">
        <v>2804</v>
      </c>
      <c r="G10" s="14" t="s">
        <v>56</v>
      </c>
      <c r="H10" s="14" t="s">
        <v>45</v>
      </c>
      <c r="I10" s="16">
        <v>1.865</v>
      </c>
    </row>
    <row r="11" spans="1:9" x14ac:dyDescent="0.25">
      <c r="A11" s="12"/>
      <c r="B11" s="61" t="s">
        <v>41</v>
      </c>
      <c r="C11" s="61"/>
      <c r="D11" s="14" t="s">
        <v>57</v>
      </c>
      <c r="E11" s="14" t="s">
        <v>58</v>
      </c>
      <c r="F11" s="15">
        <v>304</v>
      </c>
      <c r="G11" s="14"/>
      <c r="H11" s="14" t="s">
        <v>45</v>
      </c>
      <c r="I11" s="16">
        <v>1.07</v>
      </c>
    </row>
    <row r="12" spans="1:9" x14ac:dyDescent="0.25">
      <c r="A12" s="12"/>
      <c r="B12" s="61" t="s">
        <v>41</v>
      </c>
      <c r="C12" s="61"/>
      <c r="D12" s="14" t="s">
        <v>59</v>
      </c>
      <c r="E12" s="14" t="s">
        <v>60</v>
      </c>
      <c r="F12" s="17">
        <v>1305</v>
      </c>
      <c r="G12" s="14"/>
      <c r="H12" s="14" t="s">
        <v>45</v>
      </c>
      <c r="I12" s="16">
        <v>0.3</v>
      </c>
    </row>
    <row r="13" spans="1:9" x14ac:dyDescent="0.25">
      <c r="A13" s="12"/>
      <c r="B13" s="61" t="s">
        <v>41</v>
      </c>
      <c r="C13" s="61"/>
      <c r="D13" s="14" t="s">
        <v>61</v>
      </c>
      <c r="E13" s="14" t="s">
        <v>62</v>
      </c>
      <c r="F13" s="14" t="s">
        <v>63</v>
      </c>
      <c r="G13" s="14"/>
      <c r="H13" s="14" t="s">
        <v>45</v>
      </c>
      <c r="I13" s="16">
        <v>0.16400000000000001</v>
      </c>
    </row>
    <row r="14" spans="1:9" x14ac:dyDescent="0.25">
      <c r="A14" s="12"/>
      <c r="B14" s="61" t="s">
        <v>41</v>
      </c>
      <c r="C14" s="61"/>
      <c r="D14" s="14" t="s">
        <v>64</v>
      </c>
      <c r="E14" s="14" t="s">
        <v>65</v>
      </c>
      <c r="F14" s="14" t="s">
        <v>66</v>
      </c>
      <c r="G14" s="14"/>
      <c r="H14" s="14" t="s">
        <v>45</v>
      </c>
      <c r="I14" s="16">
        <v>0.1</v>
      </c>
    </row>
    <row r="15" spans="1:9" x14ac:dyDescent="0.25">
      <c r="A15" s="12"/>
      <c r="B15" s="61" t="s">
        <v>41</v>
      </c>
      <c r="C15" s="61"/>
      <c r="D15" s="14" t="s">
        <v>67</v>
      </c>
      <c r="E15" s="14" t="s">
        <v>68</v>
      </c>
      <c r="F15" s="15">
        <v>112</v>
      </c>
      <c r="G15" s="14"/>
      <c r="H15" s="14" t="s">
        <v>45</v>
      </c>
      <c r="I15" s="16">
        <v>0.52800000000000002</v>
      </c>
    </row>
    <row r="16" spans="1:9" x14ac:dyDescent="0.25">
      <c r="A16" s="12"/>
      <c r="B16" s="61" t="s">
        <v>41</v>
      </c>
      <c r="C16" s="61"/>
      <c r="D16" s="14" t="s">
        <v>69</v>
      </c>
      <c r="E16" s="14" t="s">
        <v>68</v>
      </c>
      <c r="F16" s="15">
        <v>512</v>
      </c>
      <c r="G16" s="14"/>
      <c r="H16" s="14" t="s">
        <v>45</v>
      </c>
      <c r="I16" s="16">
        <v>0.16900000000000001</v>
      </c>
    </row>
    <row r="17" spans="1:9" x14ac:dyDescent="0.25">
      <c r="A17" s="12"/>
      <c r="B17" s="61" t="s">
        <v>41</v>
      </c>
      <c r="C17" s="61"/>
      <c r="D17" s="14" t="s">
        <v>70</v>
      </c>
      <c r="E17" s="14" t="s">
        <v>71</v>
      </c>
      <c r="F17" s="15">
        <v>309</v>
      </c>
      <c r="G17" s="14" t="s">
        <v>72</v>
      </c>
      <c r="H17" s="14" t="s">
        <v>45</v>
      </c>
      <c r="I17" s="16">
        <v>0.42</v>
      </c>
    </row>
    <row r="18" spans="1:9" x14ac:dyDescent="0.25">
      <c r="A18" s="12"/>
      <c r="B18" s="61" t="s">
        <v>41</v>
      </c>
      <c r="C18" s="61"/>
      <c r="D18" s="14" t="s">
        <v>73</v>
      </c>
      <c r="E18" s="14" t="s">
        <v>74</v>
      </c>
      <c r="F18" s="15">
        <v>104</v>
      </c>
      <c r="G18" s="14"/>
      <c r="H18" s="14" t="s">
        <v>45</v>
      </c>
      <c r="I18" s="16">
        <v>0.72</v>
      </c>
    </row>
    <row r="19" spans="1:9" x14ac:dyDescent="0.25">
      <c r="A19" s="12"/>
      <c r="B19" s="61" t="s">
        <v>41</v>
      </c>
      <c r="C19" s="61"/>
      <c r="D19" s="14" t="s">
        <v>75</v>
      </c>
      <c r="E19" s="14" t="s">
        <v>76</v>
      </c>
      <c r="F19" s="15">
        <v>409</v>
      </c>
      <c r="G19" s="14" t="s">
        <v>72</v>
      </c>
      <c r="H19" s="14" t="s">
        <v>45</v>
      </c>
      <c r="I19" s="16">
        <v>3.6349999999999998</v>
      </c>
    </row>
    <row r="20" spans="1:9" x14ac:dyDescent="0.25">
      <c r="A20" s="12"/>
      <c r="B20" s="61" t="s">
        <v>41</v>
      </c>
      <c r="C20" s="61"/>
      <c r="D20" s="14" t="s">
        <v>77</v>
      </c>
      <c r="E20" s="14" t="s">
        <v>76</v>
      </c>
      <c r="F20" s="17">
        <v>3003</v>
      </c>
      <c r="G20" s="14"/>
      <c r="H20" s="14" t="s">
        <v>45</v>
      </c>
      <c r="I20" s="16">
        <v>1.022</v>
      </c>
    </row>
    <row r="21" spans="1:9" x14ac:dyDescent="0.25">
      <c r="A21" s="12"/>
      <c r="B21" s="61" t="s">
        <v>41</v>
      </c>
      <c r="C21" s="61"/>
      <c r="D21" s="14" t="s">
        <v>78</v>
      </c>
      <c r="E21" s="14" t="s">
        <v>76</v>
      </c>
      <c r="F21" s="17">
        <v>3003</v>
      </c>
      <c r="G21" s="14"/>
      <c r="H21" s="14" t="s">
        <v>45</v>
      </c>
      <c r="I21" s="16">
        <v>1.0149999999999999</v>
      </c>
    </row>
    <row r="22" spans="1:9" x14ac:dyDescent="0.25">
      <c r="A22" s="12"/>
      <c r="B22" s="61" t="s">
        <v>41</v>
      </c>
      <c r="C22" s="61"/>
      <c r="D22" s="14" t="s">
        <v>29</v>
      </c>
      <c r="E22" s="14" t="s">
        <v>79</v>
      </c>
      <c r="F22" s="17">
        <v>1312</v>
      </c>
      <c r="G22" s="14" t="s">
        <v>80</v>
      </c>
      <c r="H22" s="14" t="s">
        <v>45</v>
      </c>
      <c r="I22" s="16">
        <v>3.7</v>
      </c>
    </row>
    <row r="23" spans="1:9" x14ac:dyDescent="0.25">
      <c r="A23" s="12"/>
      <c r="B23" s="61" t="s">
        <v>41</v>
      </c>
      <c r="C23" s="61"/>
      <c r="D23" s="14" t="s">
        <v>81</v>
      </c>
      <c r="E23" s="14" t="s">
        <v>79</v>
      </c>
      <c r="F23" s="17">
        <v>1312</v>
      </c>
      <c r="G23" s="14" t="s">
        <v>80</v>
      </c>
      <c r="H23" s="14" t="s">
        <v>45</v>
      </c>
      <c r="I23" s="16">
        <v>0.371</v>
      </c>
    </row>
    <row r="24" spans="1:9" x14ac:dyDescent="0.25">
      <c r="A24" s="12"/>
      <c r="B24" s="61" t="s">
        <v>41</v>
      </c>
      <c r="C24" s="61"/>
      <c r="D24" s="14" t="s">
        <v>82</v>
      </c>
      <c r="E24" s="14" t="s">
        <v>83</v>
      </c>
      <c r="F24" s="17">
        <v>1112</v>
      </c>
      <c r="G24" s="14" t="s">
        <v>84</v>
      </c>
      <c r="H24" s="14" t="s">
        <v>45</v>
      </c>
      <c r="I24" s="16">
        <v>5.992</v>
      </c>
    </row>
    <row r="25" spans="1:9" x14ac:dyDescent="0.25">
      <c r="A25" s="12"/>
      <c r="B25" s="61" t="s">
        <v>41</v>
      </c>
      <c r="C25" s="61"/>
      <c r="D25" s="14" t="s">
        <v>85</v>
      </c>
      <c r="E25" s="14" t="s">
        <v>86</v>
      </c>
      <c r="F25" s="17">
        <v>2512</v>
      </c>
      <c r="G25" s="14" t="s">
        <v>87</v>
      </c>
      <c r="H25" s="14" t="s">
        <v>45</v>
      </c>
      <c r="I25" s="16">
        <v>0.82599999999999996</v>
      </c>
    </row>
    <row r="26" spans="1:9" x14ac:dyDescent="0.25">
      <c r="A26" s="12"/>
      <c r="B26" s="61" t="s">
        <v>41</v>
      </c>
      <c r="C26" s="61"/>
      <c r="D26" s="14" t="s">
        <v>31</v>
      </c>
      <c r="E26" s="14" t="s">
        <v>88</v>
      </c>
      <c r="F26" s="17">
        <v>1903</v>
      </c>
      <c r="G26" s="14" t="s">
        <v>89</v>
      </c>
      <c r="H26" s="14" t="s">
        <v>45</v>
      </c>
      <c r="I26" s="16">
        <v>0.45500000000000002</v>
      </c>
    </row>
    <row r="27" spans="1:9" x14ac:dyDescent="0.25">
      <c r="A27" s="12"/>
      <c r="B27" s="61" t="s">
        <v>41</v>
      </c>
      <c r="C27" s="61"/>
      <c r="D27" s="14" t="s">
        <v>90</v>
      </c>
      <c r="E27" s="14" t="s">
        <v>91</v>
      </c>
      <c r="F27" s="17">
        <v>1008</v>
      </c>
      <c r="G27" s="14"/>
      <c r="H27" s="14" t="s">
        <v>45</v>
      </c>
      <c r="I27" s="16">
        <v>1.9E-2</v>
      </c>
    </row>
    <row r="28" spans="1:9" x14ac:dyDescent="0.25">
      <c r="A28" s="12"/>
      <c r="B28" s="61" t="s">
        <v>41</v>
      </c>
      <c r="C28" s="61"/>
      <c r="D28" s="14" t="s">
        <v>92</v>
      </c>
      <c r="E28" s="14" t="s">
        <v>93</v>
      </c>
      <c r="F28" s="15">
        <v>610</v>
      </c>
      <c r="G28" s="14"/>
      <c r="H28" s="14" t="s">
        <v>45</v>
      </c>
      <c r="I28" s="16">
        <v>3.6999999999999998E-2</v>
      </c>
    </row>
    <row r="29" spans="1:9" x14ac:dyDescent="0.25">
      <c r="A29" s="12"/>
      <c r="B29" s="61" t="s">
        <v>41</v>
      </c>
      <c r="C29" s="61"/>
      <c r="D29" s="14" t="s">
        <v>94</v>
      </c>
      <c r="E29" s="14" t="s">
        <v>95</v>
      </c>
      <c r="F29" s="17">
        <v>1807</v>
      </c>
      <c r="G29" s="14"/>
      <c r="H29" s="14" t="s">
        <v>45</v>
      </c>
      <c r="I29" s="16">
        <v>3.242</v>
      </c>
    </row>
    <row r="30" spans="1:9" x14ac:dyDescent="0.25">
      <c r="A30" s="12"/>
      <c r="B30" s="61" t="s">
        <v>41</v>
      </c>
      <c r="C30" s="61"/>
      <c r="D30" s="14" t="s">
        <v>96</v>
      </c>
      <c r="E30" s="14" t="s">
        <v>97</v>
      </c>
      <c r="F30" s="17">
        <v>1807</v>
      </c>
      <c r="G30" s="14"/>
      <c r="H30" s="14" t="s">
        <v>45</v>
      </c>
      <c r="I30" s="16">
        <v>0.129</v>
      </c>
    </row>
    <row r="31" spans="1:9" x14ac:dyDescent="0.25">
      <c r="A31" s="12"/>
      <c r="B31" s="61" t="s">
        <v>41</v>
      </c>
      <c r="C31" s="61"/>
      <c r="D31" s="14" t="s">
        <v>98</v>
      </c>
      <c r="E31" s="14" t="s">
        <v>99</v>
      </c>
      <c r="F31" s="17">
        <v>1807</v>
      </c>
      <c r="G31" s="14"/>
      <c r="H31" s="14" t="s">
        <v>45</v>
      </c>
      <c r="I31" s="16">
        <v>0.129</v>
      </c>
    </row>
    <row r="32" spans="1:9" x14ac:dyDescent="0.25">
      <c r="A32" s="12"/>
      <c r="B32" s="61" t="s">
        <v>41</v>
      </c>
      <c r="C32" s="61"/>
      <c r="D32" s="14" t="s">
        <v>100</v>
      </c>
      <c r="E32" s="14" t="s">
        <v>101</v>
      </c>
      <c r="F32" s="17"/>
      <c r="G32" s="14"/>
      <c r="H32" s="14" t="s">
        <v>45</v>
      </c>
      <c r="I32" s="16">
        <v>7.5570000000000004</v>
      </c>
    </row>
    <row r="33" spans="1:9" x14ac:dyDescent="0.25">
      <c r="A33" s="12"/>
      <c r="B33" s="61" t="s">
        <v>41</v>
      </c>
      <c r="C33" s="61"/>
      <c r="D33" s="14" t="s">
        <v>102</v>
      </c>
      <c r="E33" s="14" t="s">
        <v>103</v>
      </c>
      <c r="F33" s="17"/>
      <c r="G33" s="14"/>
      <c r="H33" s="14" t="s">
        <v>45</v>
      </c>
      <c r="I33" s="16">
        <v>0.33700000000000002</v>
      </c>
    </row>
    <row r="34" spans="1:9" x14ac:dyDescent="0.25">
      <c r="A34" s="12"/>
      <c r="B34" s="61" t="s">
        <v>41</v>
      </c>
      <c r="C34" s="61"/>
      <c r="D34" s="14" t="s">
        <v>104</v>
      </c>
      <c r="E34" s="14" t="s">
        <v>105</v>
      </c>
      <c r="F34" s="17"/>
      <c r="G34" s="14"/>
      <c r="H34" s="14" t="s">
        <v>45</v>
      </c>
      <c r="I34" s="16">
        <v>1.25</v>
      </c>
    </row>
    <row r="35" spans="1:9" x14ac:dyDescent="0.25">
      <c r="A35" s="12"/>
      <c r="B35" s="61" t="s">
        <v>41</v>
      </c>
      <c r="C35" s="61"/>
      <c r="D35" s="14" t="s">
        <v>104</v>
      </c>
      <c r="E35" s="14" t="s">
        <v>106</v>
      </c>
      <c r="F35" s="17"/>
      <c r="G35" s="14"/>
      <c r="H35" s="14" t="s">
        <v>45</v>
      </c>
      <c r="I35" s="16">
        <v>0.186</v>
      </c>
    </row>
    <row r="36" spans="1:9" x14ac:dyDescent="0.25">
      <c r="A36" s="12"/>
      <c r="B36" s="61" t="s">
        <v>41</v>
      </c>
      <c r="C36" s="61"/>
      <c r="D36" s="14" t="s">
        <v>107</v>
      </c>
      <c r="E36" s="14" t="s">
        <v>103</v>
      </c>
      <c r="F36" s="17"/>
      <c r="G36" s="14"/>
      <c r="H36" s="14" t="s">
        <v>45</v>
      </c>
      <c r="I36" s="16">
        <v>5.46</v>
      </c>
    </row>
    <row r="37" spans="1:9" x14ac:dyDescent="0.25">
      <c r="A37" s="12"/>
      <c r="B37" s="61" t="s">
        <v>41</v>
      </c>
      <c r="C37" s="61"/>
      <c r="D37" s="14" t="s">
        <v>108</v>
      </c>
      <c r="E37" s="14" t="s">
        <v>106</v>
      </c>
      <c r="F37" s="17"/>
      <c r="G37" s="14"/>
      <c r="H37" s="14" t="s">
        <v>45</v>
      </c>
      <c r="I37" s="16">
        <v>2.2400000000000002</v>
      </c>
    </row>
    <row r="38" spans="1:9" x14ac:dyDescent="0.25">
      <c r="A38" s="12"/>
      <c r="B38" s="61" t="s">
        <v>41</v>
      </c>
      <c r="C38" s="61"/>
      <c r="D38" s="14" t="s">
        <v>109</v>
      </c>
      <c r="E38" s="14" t="s">
        <v>110</v>
      </c>
      <c r="F38" s="17">
        <v>3001</v>
      </c>
      <c r="G38" s="14" t="s">
        <v>111</v>
      </c>
      <c r="H38" s="14" t="s">
        <v>45</v>
      </c>
      <c r="I38" s="16">
        <v>0.06</v>
      </c>
    </row>
    <row r="39" spans="1:9" x14ac:dyDescent="0.25">
      <c r="A39" s="12"/>
      <c r="B39" s="61" t="s">
        <v>41</v>
      </c>
      <c r="C39" s="61"/>
      <c r="D39" s="14" t="s">
        <v>112</v>
      </c>
      <c r="E39" s="14" t="s">
        <v>113</v>
      </c>
      <c r="F39" s="17">
        <v>1603</v>
      </c>
      <c r="G39" s="14" t="s">
        <v>89</v>
      </c>
      <c r="H39" s="14" t="s">
        <v>45</v>
      </c>
      <c r="I39" s="16">
        <v>6.2E-2</v>
      </c>
    </row>
    <row r="40" spans="1:9" x14ac:dyDescent="0.25">
      <c r="A40" s="12"/>
      <c r="B40" s="61" t="s">
        <v>41</v>
      </c>
      <c r="C40" s="61"/>
      <c r="D40" s="14" t="s">
        <v>114</v>
      </c>
      <c r="E40" s="14" t="s">
        <v>115</v>
      </c>
      <c r="F40" s="17">
        <v>2811</v>
      </c>
      <c r="G40" s="14" t="s">
        <v>116</v>
      </c>
      <c r="H40" s="14" t="s">
        <v>45</v>
      </c>
      <c r="I40" s="16">
        <v>2.4E-2</v>
      </c>
    </row>
    <row r="41" spans="1:9" x14ac:dyDescent="0.25">
      <c r="A41" s="12"/>
      <c r="B41" s="61" t="s">
        <v>117</v>
      </c>
      <c r="C41" s="61"/>
      <c r="D41" s="14" t="s">
        <v>118</v>
      </c>
      <c r="E41" s="14" t="s">
        <v>119</v>
      </c>
      <c r="F41" s="17">
        <v>2209</v>
      </c>
      <c r="G41" s="14"/>
      <c r="H41" s="14" t="s">
        <v>45</v>
      </c>
      <c r="I41" s="16">
        <v>8.9999999999999993E-3</v>
      </c>
    </row>
    <row r="42" spans="1:9" x14ac:dyDescent="0.25">
      <c r="A42" s="12"/>
      <c r="B42" s="61" t="s">
        <v>117</v>
      </c>
      <c r="C42" s="61"/>
      <c r="D42" s="14" t="s">
        <v>120</v>
      </c>
      <c r="E42" s="14" t="s">
        <v>121</v>
      </c>
      <c r="F42" s="17">
        <v>1010</v>
      </c>
      <c r="G42" s="14"/>
      <c r="H42" s="14" t="s">
        <v>45</v>
      </c>
      <c r="I42" s="16">
        <v>1.0999999999999999E-2</v>
      </c>
    </row>
    <row r="43" spans="1:9" x14ac:dyDescent="0.25">
      <c r="A43" s="12"/>
      <c r="B43" s="61" t="s">
        <v>117</v>
      </c>
      <c r="C43" s="61"/>
      <c r="D43" s="14" t="s">
        <v>122</v>
      </c>
      <c r="E43" s="14" t="s">
        <v>123</v>
      </c>
      <c r="F43" s="17">
        <v>3108</v>
      </c>
      <c r="G43" s="14"/>
      <c r="H43" s="14" t="s">
        <v>45</v>
      </c>
      <c r="I43" s="16">
        <v>1E-3</v>
      </c>
    </row>
    <row r="44" spans="1:9" x14ac:dyDescent="0.25">
      <c r="A44" s="12"/>
      <c r="B44" s="61" t="s">
        <v>117</v>
      </c>
      <c r="C44" s="61"/>
      <c r="D44" s="14" t="s">
        <v>124</v>
      </c>
      <c r="E44" s="14" t="s">
        <v>123</v>
      </c>
      <c r="F44" s="17">
        <v>2110</v>
      </c>
      <c r="G44" s="14"/>
      <c r="H44" s="14" t="s">
        <v>45</v>
      </c>
      <c r="I44" s="16">
        <v>2E-3</v>
      </c>
    </row>
    <row r="45" spans="1:9" x14ac:dyDescent="0.25">
      <c r="A45" s="12"/>
      <c r="B45" s="61" t="s">
        <v>117</v>
      </c>
      <c r="C45" s="61"/>
      <c r="D45" s="14" t="s">
        <v>125</v>
      </c>
      <c r="E45" s="14" t="s">
        <v>126</v>
      </c>
      <c r="F45" s="17">
        <v>2111</v>
      </c>
      <c r="G45" s="14"/>
      <c r="H45" s="14" t="s">
        <v>45</v>
      </c>
      <c r="I45" s="16">
        <v>1.4999999999999999E-2</v>
      </c>
    </row>
    <row r="46" spans="1:9" x14ac:dyDescent="0.25">
      <c r="A46" s="12"/>
      <c r="B46" s="61" t="s">
        <v>117</v>
      </c>
      <c r="C46" s="61"/>
      <c r="D46" s="14" t="s">
        <v>127</v>
      </c>
      <c r="E46" s="14" t="s">
        <v>128</v>
      </c>
      <c r="F46" s="15">
        <v>510</v>
      </c>
      <c r="G46" s="14"/>
      <c r="H46" s="14" t="s">
        <v>45</v>
      </c>
      <c r="I46" s="16">
        <v>3.0000000000000001E-3</v>
      </c>
    </row>
    <row r="47" spans="1:9" x14ac:dyDescent="0.25">
      <c r="A47" s="12"/>
      <c r="B47" s="61" t="s">
        <v>117</v>
      </c>
      <c r="C47" s="61"/>
      <c r="D47" s="14" t="s">
        <v>30</v>
      </c>
      <c r="E47" s="14" t="s">
        <v>128</v>
      </c>
      <c r="F47" s="14" t="s">
        <v>129</v>
      </c>
      <c r="G47" s="14"/>
      <c r="H47" s="14" t="s">
        <v>45</v>
      </c>
      <c r="I47" s="16">
        <v>1.2E-2</v>
      </c>
    </row>
    <row r="48" spans="1:9" x14ac:dyDescent="0.25">
      <c r="A48" s="12"/>
      <c r="B48" s="61" t="s">
        <v>117</v>
      </c>
      <c r="C48" s="61"/>
      <c r="D48" s="14" t="s">
        <v>130</v>
      </c>
      <c r="E48" s="14" t="s">
        <v>131</v>
      </c>
      <c r="F48" s="14" t="s">
        <v>132</v>
      </c>
      <c r="G48" s="14"/>
      <c r="H48" s="14" t="s">
        <v>45</v>
      </c>
      <c r="I48" s="16">
        <v>3.6999999999999998E-2</v>
      </c>
    </row>
    <row r="49" spans="1:9" x14ac:dyDescent="0.25">
      <c r="A49" s="12"/>
      <c r="B49" s="61" t="s">
        <v>117</v>
      </c>
      <c r="C49" s="61"/>
      <c r="D49" s="14" t="s">
        <v>133</v>
      </c>
      <c r="E49" s="14" t="s">
        <v>134</v>
      </c>
      <c r="F49" s="14"/>
      <c r="G49" s="14"/>
      <c r="H49" s="14" t="s">
        <v>45</v>
      </c>
      <c r="I49" s="16">
        <v>1.4E-2</v>
      </c>
    </row>
    <row r="50" spans="1:9" x14ac:dyDescent="0.25">
      <c r="A50" s="12"/>
      <c r="B50" s="61" t="s">
        <v>117</v>
      </c>
      <c r="C50" s="61"/>
      <c r="D50" s="14" t="s">
        <v>32</v>
      </c>
      <c r="E50" s="14" t="s">
        <v>135</v>
      </c>
      <c r="F50" s="17">
        <v>2411</v>
      </c>
      <c r="G50" s="14"/>
      <c r="H50" s="14" t="s">
        <v>45</v>
      </c>
      <c r="I50" s="16">
        <v>2E-3</v>
      </c>
    </row>
    <row r="51" spans="1:9" x14ac:dyDescent="0.25">
      <c r="A51" s="12"/>
      <c r="B51" s="61" t="s">
        <v>117</v>
      </c>
      <c r="C51" s="61"/>
      <c r="D51" s="14" t="s">
        <v>136</v>
      </c>
      <c r="E51" s="14" t="s">
        <v>137</v>
      </c>
      <c r="F51" s="17">
        <v>1704</v>
      </c>
      <c r="G51" s="14"/>
      <c r="H51" s="14" t="s">
        <v>45</v>
      </c>
      <c r="I51" s="16">
        <v>1.2999999999999999E-2</v>
      </c>
    </row>
    <row r="52" spans="1:9" x14ac:dyDescent="0.25">
      <c r="A52" s="12"/>
      <c r="B52" s="61" t="s">
        <v>117</v>
      </c>
      <c r="C52" s="61"/>
      <c r="D52" s="14" t="s">
        <v>138</v>
      </c>
      <c r="E52" s="14" t="s">
        <v>137</v>
      </c>
      <c r="F52" s="15">
        <v>704</v>
      </c>
      <c r="G52" s="14"/>
      <c r="H52" s="14" t="s">
        <v>45</v>
      </c>
      <c r="I52" s="16">
        <v>4.8000000000000001E-2</v>
      </c>
    </row>
    <row r="53" spans="1:9" x14ac:dyDescent="0.25">
      <c r="A53" s="12"/>
      <c r="B53" s="61" t="s">
        <v>117</v>
      </c>
      <c r="C53" s="61"/>
      <c r="D53" s="14" t="s">
        <v>139</v>
      </c>
      <c r="E53" s="14" t="s">
        <v>140</v>
      </c>
      <c r="F53" s="17">
        <v>1710</v>
      </c>
      <c r="G53" s="14"/>
      <c r="H53" s="14" t="s">
        <v>45</v>
      </c>
      <c r="I53" s="16">
        <v>3.5999999999999997E-2</v>
      </c>
    </row>
    <row r="54" spans="1:9" x14ac:dyDescent="0.25">
      <c r="A54" s="12"/>
      <c r="B54" s="61" t="s">
        <v>117</v>
      </c>
      <c r="C54" s="61"/>
      <c r="D54" s="14" t="s">
        <v>33</v>
      </c>
      <c r="E54" s="14" t="s">
        <v>140</v>
      </c>
      <c r="F54" s="14" t="s">
        <v>141</v>
      </c>
      <c r="G54" s="14"/>
      <c r="H54" s="14" t="s">
        <v>45</v>
      </c>
      <c r="I54" s="16">
        <v>4.4999999999999998E-2</v>
      </c>
    </row>
    <row r="55" spans="1:9" x14ac:dyDescent="0.25">
      <c r="A55" s="19"/>
      <c r="B55" s="20"/>
      <c r="C55" s="21"/>
      <c r="D55" s="22"/>
      <c r="E55" s="23"/>
      <c r="F55" s="22"/>
      <c r="G55" s="22"/>
      <c r="H55" s="22"/>
      <c r="I55" s="24">
        <f>SUM(I5:I54)-I6</f>
        <v>44.010999999999285</v>
      </c>
    </row>
    <row r="56" spans="1:9" x14ac:dyDescent="0.25">
      <c r="A56" s="12"/>
      <c r="B56" s="25"/>
      <c r="C56" s="25"/>
      <c r="D56" s="25"/>
      <c r="E56" s="25"/>
      <c r="F56" s="25"/>
      <c r="G56" s="25"/>
      <c r="H56" s="25"/>
      <c r="I56" s="26"/>
    </row>
  </sheetData>
  <mergeCells count="51">
    <mergeCell ref="B54:C54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B4:C4"/>
    <mergeCell ref="B5:C5"/>
    <mergeCell ref="B6:C6"/>
    <mergeCell ref="B7:C7"/>
    <mergeCell ref="B8:C8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листы нк</vt:lpstr>
      <vt:lpstr>для плана2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Овсянникова</dc:creator>
  <cp:lastModifiedBy>Ксения Рябчикова</cp:lastModifiedBy>
  <cp:revision>8</cp:revision>
  <cp:lastPrinted>2025-11-20T06:02:14Z</cp:lastPrinted>
  <dcterms:created xsi:type="dcterms:W3CDTF">2019-06-14T10:06:44Z</dcterms:created>
  <dcterms:modified xsi:type="dcterms:W3CDTF">2026-05-22T08:52:44Z</dcterms:modified>
  <dc:language>ru-RU</dc:language>
</cp:coreProperties>
</file>